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7" windowWidth="28110" windowHeight="16440" tabRatio="331" activeTab="1"/>
  </bookViews>
  <sheets>
    <sheet name="1-2. Fотр(t)" sheetId="1" r:id="rId1"/>
    <sheet name="3-4. FN(Fотр)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<sst xmlns="http://schemas.openxmlformats.org/spreadsheetml/2006/main" count="38" uniqueCount="28">
  <si>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FN</t>
  </si>
  <si>
    <t>Table 1</t>
  </si>
  <si>
    <t>Magne-Gage</t>
  </si>
  <si>
    <t>a0 =</t>
  </si>
  <si>
    <t>a1 =</t>
  </si>
  <si>
    <t>a2 =</t>
  </si>
  <si>
    <t>a3 =</t>
  </si>
  <si>
    <t>a4 =</t>
  </si>
  <si>
    <t>b1 =</t>
  </si>
  <si>
    <t>b2 =</t>
  </si>
  <si>
    <t>Fотр, gf</t>
  </si>
  <si>
    <t>Fig. 1</t>
  </si>
  <si>
    <t>1.</t>
  </si>
  <si>
    <t>3.</t>
  </si>
  <si>
    <t>4.</t>
  </si>
  <si>
    <t>ln(Fотр)</t>
  </si>
  <si>
    <t>(ISO 8249-2000)</t>
  </si>
  <si>
    <t>%</t>
  </si>
  <si>
    <t>FN(Fотр)</t>
  </si>
  <si>
    <t>b2/a2 =</t>
  </si>
  <si>
    <t>Rлин =</t>
  </si>
  <si>
    <t>Rкв =</t>
  </si>
  <si>
    <t>1/cm</t>
  </si>
  <si>
    <t>b2/a2=1</t>
  </si>
  <si>
    <t>Equation 1</t>
  </si>
  <si>
    <t>ln(t)</t>
  </si>
  <si>
    <t>t, mm</t>
  </si>
  <si>
    <t>t, cm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</si>
</sst>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</numFmts>
  <fonts count="67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6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b/>
      <sz val="12"/>
      <color indexed="12"/>
      <name val="Calibri"/>
      <family val="0"/>
    </font>
    <font>
      <sz val="12"/>
      <color indexed="63"/>
      <name val="Calibri"/>
      <family val="0"/>
    </font>
    <font>
      <sz val="14"/>
      <color indexed="12"/>
      <name val="Calibri"/>
      <family val="0"/>
    </font>
    <font>
      <vertAlign val="superscript"/>
      <sz val="12"/>
      <color indexed="63"/>
      <name val="Calibri"/>
      <family val="0"/>
    </font>
    <font>
      <sz val="12"/>
      <color indexed="8"/>
      <name val="Calibri"/>
      <family val="0"/>
    </font>
    <font>
      <sz val="14"/>
      <color indexed="60"/>
      <name val="Calibri"/>
      <family val="0"/>
    </font>
    <font>
      <vertAlign val="superscript"/>
      <sz val="12"/>
      <color indexed="8"/>
      <name val="Calibri"/>
      <family val="0"/>
    </font>
    <font>
      <sz val="11"/>
      <name val="Calibri"/>
      <family val="0"/>
    </font>
    <font>
      <sz val="8"/>
      <color indexed="63"/>
      <name val="Calibri"/>
      <family val="0"/>
    </font>
    <font>
      <sz val="11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vertAlign val="superscript"/>
      <sz val="10"/>
      <color indexed="63"/>
      <name val="Calibri"/>
      <family val="0"/>
    </font>
    <font>
      <sz val="10"/>
      <color indexed="12"/>
      <name val="Calibri"/>
      <family val="0"/>
    </font>
    <font>
      <vertAlign val="superscript"/>
      <sz val="10"/>
      <color indexed="12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12"/>
      <name val="Calibri"/>
      <family val="0"/>
    </font>
    <font>
      <sz val="12"/>
      <color indexed="10"/>
      <name val="Calibri"/>
      <family val="0"/>
    </font>
    <font>
      <vertAlign val="superscript"/>
      <sz val="12"/>
      <color indexed="12"/>
      <name val="Calibri"/>
      <family val="0"/>
    </font>
    <font>
      <vertAlign val="superscript"/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0"/>
      <color rgb="FFC00000"/>
      <name val="Times New Roman"/>
      <family val="1"/>
    </font>
    <font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"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164" fontId="0" fillId="0" borderId="0" xfId="0" applyNumberFormat="1" applyAlignment="1">
      <alignment/>
    </xf>
    <xf numFmtId="165" fontId="0" fillId="0" borderId="0" xfId="0" applyNumberForma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0" fontId="64" fillId="0" borderId="0" xfId="0" applyFont="1" applyFill="1" applyBorder="1" applyAlignment="1">
      <alignment horizontal="left" vertical="top"/>
    </xf>
    <xf numFmtId="0" fontId="65" fillId="0" borderId="0" xfId="0" applyFont="1" applyFill="1" applyBorder="1" applyAlignment="1">
      <alignment horizontal="left" vertical="top"/>
    </xf>
    <xf numFmtId="2" fontId="64" fillId="0" borderId="0" xfId="0" applyNumberFormat="1" applyFont="1" applyAlignment="1">
      <alignment/>
    </xf>
    <xf numFmtId="165" fontId="6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2" fontId="65" fillId="0" borderId="0" xfId="0" applyNumberFormat="1" applyFon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left" vertical="top"/>
    </xf>
    <xf numFmtId="167" fontId="64" fillId="0" borderId="0" xfId="0" applyNumberFormat="1" applyFont="1" applyFill="1" applyBorder="1" applyAlignment="1">
      <alignment horizontal="right" vertical="top"/>
    </xf>
    <xf numFmtId="167" fontId="0" fillId="0" borderId="0" xfId="0" applyNumberFormat="1" applyFill="1" applyBorder="1" applyAlignment="1">
      <alignment horizontal="right" vertical="top"/>
    </xf>
    <xf numFmtId="167" fontId="65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2" fontId="64" fillId="0" borderId="0" xfId="0" applyNumberFormat="1" applyFont="1" applyFill="1" applyBorder="1" applyAlignment="1">
      <alignment horizontal="right" vertical="top"/>
    </xf>
    <xf numFmtId="2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center" vertical="top"/>
    </xf>
    <xf numFmtId="2" fontId="66" fillId="0" borderId="0" xfId="0" applyNumberFormat="1" applyFont="1" applyAlignment="1">
      <alignment/>
    </xf>
    <xf numFmtId="164" fontId="0" fillId="12" borderId="0" xfId="0" applyNumberFormat="1" applyFill="1" applyBorder="1" applyAlignment="1">
      <alignment horizontal="left" vertical="top"/>
    </xf>
    <xf numFmtId="167" fontId="0" fillId="12" borderId="0" xfId="0" applyNumberFormat="1" applyFill="1" applyBorder="1" applyAlignment="1">
      <alignment horizontal="right" vertical="top"/>
    </xf>
    <xf numFmtId="2" fontId="64" fillId="12" borderId="0" xfId="0" applyNumberFormat="1" applyFont="1" applyFill="1" applyBorder="1" applyAlignment="1">
      <alignment horizontal="right" vertical="top"/>
    </xf>
    <xf numFmtId="2" fontId="65" fillId="12" borderId="0" xfId="0" applyNumberFormat="1" applyFont="1" applyFill="1" applyBorder="1" applyAlignment="1">
      <alignment horizontal="right" vertical="top"/>
    </xf>
    <xf numFmtId="2" fontId="0" fillId="12" borderId="0" xfId="0" applyNumberForma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FN_eq</a:t>
            </a:r>
          </a:p>
        </c:rich>
      </c:tx>
      <c:layout>
        <c:manualLayout>
          <c:xMode val="factor"/>
          <c:yMode val="factor"/>
          <c:x val="-0.004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5"/>
          <c:y val="0.11525"/>
          <c:w val="0.893"/>
          <c:h val="0.7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'1-2. Fотр(t)'!$V$4:$V$42</c:f>
              <c:numCache/>
            </c:numRef>
          </c:xVal>
          <c:yVal>
            <c:numRef>
              <c:f>'1-2. Fотр(t)'!$W$4:$W$42</c:f>
              <c:numCache/>
            </c:numRef>
          </c:yVal>
          <c:smooth val="0"/>
        </c:ser>
        <c:axId val="42537714"/>
        <c:axId val="47295107"/>
      </c:scatterChart>
      <c:valAx>
        <c:axId val="4253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</a:rPr>
                  <a:t>t, cm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95107"/>
        <c:crosses val="autoZero"/>
        <c:crossBetween val="midCat"/>
        <c:dispUnits/>
      </c:valAx>
      <c:valAx>
        <c:axId val="47295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FN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5377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</a:rPr>
              <a:t>FN_Table</a:t>
            </a:r>
          </a:p>
        </c:rich>
      </c:tx>
      <c:layout>
        <c:manualLayout>
          <c:xMode val="factor"/>
          <c:yMode val="factor"/>
          <c:x val="-0.004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1575"/>
          <c:w val="0.970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  <a:prstDash val="sysDot"/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'1-2. Fотр(t)'!$V$4:$V$42</c:f>
              <c:numCache/>
            </c:numRef>
          </c:xVal>
          <c:yVal>
            <c:numRef>
              <c:f>'1-2. Fотр(t)'!$Y$4:$Y$42</c:f>
              <c:numCache/>
            </c:numRef>
          </c:yVal>
          <c:smooth val="0"/>
        </c:ser>
        <c:axId val="23002780"/>
        <c:axId val="5698429"/>
      </c:scatterChart>
      <c:valAx>
        <c:axId val="230027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98429"/>
        <c:crosses val="autoZero"/>
        <c:crossBetween val="midCat"/>
        <c:dispUnits/>
      </c:valAx>
      <c:valAx>
        <c:axId val="5698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0027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F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отр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(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x)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835"/>
          <c:w val="0.91475"/>
          <c:h val="0.8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'1-2. Fотр(t)'!$E$4:$E$41</c:f>
              <c:numCache/>
            </c:numRef>
          </c:xVal>
          <c:yVal>
            <c:numRef>
              <c:f>'1-2. Fотр(t)'!$F$4:$F$41</c:f>
              <c:numCache/>
            </c:numRef>
          </c:yVal>
          <c:smooth val="0"/>
        </c:ser>
        <c:axId val="51285862"/>
        <c:axId val="58919575"/>
      </c:scatterChart>
      <c:valAx>
        <c:axId val="5128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x, cm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8919575"/>
        <c:crosses val="autoZero"/>
        <c:crossBetween val="midCat"/>
        <c:dispUnits/>
      </c:valAx>
      <c:valAx>
        <c:axId val="58919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F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отр, 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gf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12858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FN(F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отр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08775"/>
          <c:w val="0.90575"/>
          <c:h val="0.84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'3-4. FN(Fотр)'!$F$4:$F$41</c:f>
              <c:numCache/>
            </c:numRef>
          </c:xVal>
          <c:yVal>
            <c:numRef>
              <c:f>'3-4. FN(Fотр)'!$G$4:$G$41</c:f>
              <c:numCache/>
            </c:numRef>
          </c:yVal>
          <c:smooth val="0"/>
        </c:ser>
        <c:axId val="60514128"/>
        <c:axId val="7756241"/>
      </c:scatterChart>
      <c:valAx>
        <c:axId val="6051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F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отр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, gf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7756241"/>
        <c:crosses val="autoZero"/>
        <c:crossBetween val="midCat"/>
        <c:dispUnits/>
      </c:valAx>
      <c:valAx>
        <c:axId val="7756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FN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05141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FN(F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отр) лин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1675"/>
          <c:w val="0.893"/>
          <c:h val="0.7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'3-4. FN(Fотр)'!$F$4:$F$41</c:f>
              <c:numCache/>
            </c:numRef>
          </c:xVal>
          <c:yVal>
            <c:numRef>
              <c:f>'3-4. FN(Fотр)'!$G$4:$G$41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'3-4. FN(Fотр)'!$F$4:$F$41</c:f>
              <c:numCache/>
            </c:numRef>
          </c:xVal>
          <c:yVal>
            <c:numRef>
              <c:f>'3-4. FN(Fотр)'!$H$4:$H$41</c:f>
              <c:numCache/>
            </c:numRef>
          </c:yVal>
          <c:smooth val="0"/>
        </c:ser>
        <c:axId val="2697306"/>
        <c:axId val="24275755"/>
      </c:scatterChart>
      <c:valAx>
        <c:axId val="2697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отр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275755"/>
        <c:crosses val="autoZero"/>
        <c:crossBetween val="midCat"/>
        <c:dispUnits/>
      </c:valAx>
      <c:valAx>
        <c:axId val="24275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FN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973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2</xdr:row>
      <xdr:rowOff>0</xdr:rowOff>
    </xdr:from>
    <xdr:to>
      <xdr:col>35</xdr:col>
      <xdr:colOff>409575</xdr:colOff>
      <xdr:row>19</xdr:row>
      <xdr:rowOff>152400</xdr:rowOff>
    </xdr:to>
    <xdr:graphicFrame>
      <xdr:nvGraphicFramePr>
        <xdr:cNvPr id="1" name="Диаграмма 2"/>
        <xdr:cNvGraphicFramePr/>
      </xdr:nvGraphicFramePr>
      <xdr:xfrm>
        <a:off x="14420850" y="323850"/>
        <a:ext cx="41148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66675</xdr:colOff>
      <xdr:row>22</xdr:row>
      <xdr:rowOff>57150</xdr:rowOff>
    </xdr:from>
    <xdr:to>
      <xdr:col>35</xdr:col>
      <xdr:colOff>447675</xdr:colOff>
      <xdr:row>40</xdr:row>
      <xdr:rowOff>38100</xdr:rowOff>
    </xdr:to>
    <xdr:graphicFrame>
      <xdr:nvGraphicFramePr>
        <xdr:cNvPr id="2" name="Диаграмма 3"/>
        <xdr:cNvGraphicFramePr/>
      </xdr:nvGraphicFramePr>
      <xdr:xfrm>
        <a:off x="14458950" y="3619500"/>
        <a:ext cx="41148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</xdr:row>
      <xdr:rowOff>95250</xdr:rowOff>
    </xdr:from>
    <xdr:to>
      <xdr:col>15</xdr:col>
      <xdr:colOff>123825</xdr:colOff>
      <xdr:row>19</xdr:row>
      <xdr:rowOff>142875</xdr:rowOff>
    </xdr:to>
    <xdr:graphicFrame>
      <xdr:nvGraphicFramePr>
        <xdr:cNvPr id="3" name="Диаграмма 4"/>
        <xdr:cNvGraphicFramePr/>
      </xdr:nvGraphicFramePr>
      <xdr:xfrm>
        <a:off x="4000500" y="419100"/>
        <a:ext cx="36385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</xdr:row>
      <xdr:rowOff>28575</xdr:rowOff>
    </xdr:from>
    <xdr:to>
      <xdr:col>18</xdr:col>
      <xdr:colOff>0</xdr:colOff>
      <xdr:row>21</xdr:row>
      <xdr:rowOff>9525</xdr:rowOff>
    </xdr:to>
    <xdr:graphicFrame>
      <xdr:nvGraphicFramePr>
        <xdr:cNvPr id="1" name="Диаграмма 1"/>
        <xdr:cNvGraphicFramePr/>
      </xdr:nvGraphicFramePr>
      <xdr:xfrm>
        <a:off x="4810125" y="514350"/>
        <a:ext cx="4029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23</xdr:row>
      <xdr:rowOff>57150</xdr:rowOff>
    </xdr:from>
    <xdr:to>
      <xdr:col>17</xdr:col>
      <xdr:colOff>476250</xdr:colOff>
      <xdr:row>41</xdr:row>
      <xdr:rowOff>0</xdr:rowOff>
    </xdr:to>
    <xdr:graphicFrame>
      <xdr:nvGraphicFramePr>
        <xdr:cNvPr id="2" name="Диаграмма 2"/>
        <xdr:cNvGraphicFramePr/>
      </xdr:nvGraphicFramePr>
      <xdr:xfrm>
        <a:off x="4829175" y="3781425"/>
        <a:ext cx="3981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zoomScale="90" zoomScaleNormal="90" zoomScalePageLayoutView="0" workbookViewId="0" topLeftCell="A1">
      <selection activeCell="P30" sqref="P30"/>
    </sheetView>
  </sheetViews>
  <sheetFormatPr defaultColWidth="9.33203125" defaultRowHeight="12.75"/>
  <cols>
    <col min="3" max="3" width="4.33203125" style="0" customWidth="1"/>
    <col min="9" max="17" width="8.83203125" style="0" customWidth="1"/>
  </cols>
  <sheetData>
    <row r="1" spans="1:25" ht="12.75">
      <c r="A1" t="s">
        <v>12</v>
      </c>
      <c r="B1" s="1" t="s">
        <v>11</v>
      </c>
      <c r="C1" t="s">
        <v>16</v>
      </c>
      <c r="I1" s="19"/>
      <c r="J1" s="19"/>
      <c r="K1" s="19"/>
      <c r="L1" s="19"/>
      <c r="M1" s="19"/>
      <c r="N1" s="19"/>
      <c r="O1" s="19"/>
      <c r="P1" s="19"/>
      <c r="Q1" s="19"/>
      <c r="R1" s="1"/>
      <c r="S1" s="1" t="s">
        <v>24</v>
      </c>
      <c r="X1" s="1"/>
      <c r="Y1" s="2" t="s">
        <v>1</v>
      </c>
    </row>
    <row r="2" spans="8:36" ht="12.75">
      <c r="H2" s="19"/>
      <c r="S2" s="1" t="s">
        <v>3</v>
      </c>
      <c r="T2" s="5">
        <v>1.8059</v>
      </c>
      <c r="Y2" s="4" t="s">
        <v>2</v>
      </c>
      <c r="AC2" s="19">
        <v>1</v>
      </c>
      <c r="AD2" s="19">
        <v>2</v>
      </c>
      <c r="AE2" s="19">
        <v>3</v>
      </c>
      <c r="AF2" s="19">
        <v>4</v>
      </c>
      <c r="AG2" s="19">
        <v>5</v>
      </c>
      <c r="AH2" s="19">
        <v>6</v>
      </c>
      <c r="AI2" s="19">
        <v>7</v>
      </c>
      <c r="AJ2" s="19">
        <v>8</v>
      </c>
    </row>
    <row r="3" spans="1:28" ht="12.75">
      <c r="A3" s="24" t="s">
        <v>25</v>
      </c>
      <c r="B3" s="19" t="s">
        <v>15</v>
      </c>
      <c r="C3" s="19"/>
      <c r="D3" s="20" t="s">
        <v>26</v>
      </c>
      <c r="E3" s="20" t="s">
        <v>27</v>
      </c>
      <c r="F3" s="25" t="s">
        <v>10</v>
      </c>
      <c r="G3" s="21"/>
      <c r="H3" s="19"/>
      <c r="I3" s="9"/>
      <c r="S3" s="1" t="s">
        <v>4</v>
      </c>
      <c r="T3" s="5">
        <v>-1.11886</v>
      </c>
      <c r="U3" s="2" t="s">
        <v>26</v>
      </c>
      <c r="V3" s="20" t="s">
        <v>27</v>
      </c>
      <c r="W3" s="9" t="s">
        <v>0</v>
      </c>
      <c r="X3" s="1"/>
      <c r="Y3" s="12" t="s">
        <v>0</v>
      </c>
      <c r="Z3" s="1" t="s">
        <v>17</v>
      </c>
      <c r="AB3" s="19">
        <v>1</v>
      </c>
    </row>
    <row r="4" spans="1:28" ht="12.75">
      <c r="A4" s="6">
        <f aca="true" t="shared" si="0" ref="A4:A41">LN(D4)</f>
        <v>-1.737737348654641</v>
      </c>
      <c r="B4" s="6">
        <f aca="true" t="shared" si="1" ref="B4:B41">LN(F4)</f>
        <v>1.8012729186697423</v>
      </c>
      <c r="D4" s="6">
        <v>0.175917991722991</v>
      </c>
      <c r="E4" s="17">
        <f>0.1*D4</f>
        <v>0.0175917991722991</v>
      </c>
      <c r="F4" s="26">
        <v>6.05735307688428</v>
      </c>
      <c r="G4" s="11"/>
      <c r="H4" s="19"/>
      <c r="S4" s="1" t="s">
        <v>5</v>
      </c>
      <c r="T4" s="5">
        <v>-0.1774</v>
      </c>
      <c r="U4" s="3">
        <v>0.175</v>
      </c>
      <c r="V4" s="17">
        <f>0.1*U4</f>
        <v>0.017499999999999998</v>
      </c>
      <c r="W4" s="22">
        <f aca="true" t="shared" si="2" ref="W4:W43">EXP($T$2+$T$3*LN(U4)+$T$4*(LN(U4))^2+$T$5*(LN(U4))^3+$T$6*(LN(U4))^4)</f>
        <v>29.03985650627284</v>
      </c>
      <c r="X4" s="8"/>
      <c r="Y4" s="14">
        <v>29</v>
      </c>
      <c r="Z4" s="8">
        <f aca="true" t="shared" si="3" ref="Z4:Z43">100*(W4/Y4-1)</f>
        <v>0.13743622852704362</v>
      </c>
      <c r="AB4" s="19">
        <v>2</v>
      </c>
    </row>
    <row r="5" spans="1:28" ht="12.75">
      <c r="A5" s="6">
        <f t="shared" si="0"/>
        <v>-1.718247990423401</v>
      </c>
      <c r="B5" s="6">
        <f t="shared" si="1"/>
        <v>1.785483235221386</v>
      </c>
      <c r="D5" s="6">
        <v>0.179380148503181</v>
      </c>
      <c r="E5" s="17">
        <f aca="true" t="shared" si="4" ref="E5:E41">0.1*D5</f>
        <v>0.0179380148503181</v>
      </c>
      <c r="F5" s="26">
        <v>5.96246052245949</v>
      </c>
      <c r="G5" s="11"/>
      <c r="H5" s="19"/>
      <c r="S5" s="1" t="s">
        <v>6</v>
      </c>
      <c r="T5" s="5">
        <v>-0.03502</v>
      </c>
      <c r="U5" s="3">
        <v>0.18</v>
      </c>
      <c r="V5" s="17">
        <f aca="true" t="shared" si="5" ref="V5:V43">0.1*U5</f>
        <v>0.018</v>
      </c>
      <c r="W5" s="22">
        <f t="shared" si="2"/>
        <v>28.437844364640178</v>
      </c>
      <c r="X5" s="8"/>
      <c r="Y5" s="14">
        <v>28.4</v>
      </c>
      <c r="Z5" s="8">
        <f t="shared" si="3"/>
        <v>0.13325480507104803</v>
      </c>
      <c r="AB5" s="19">
        <v>3</v>
      </c>
    </row>
    <row r="6" spans="1:28" ht="12.75">
      <c r="A6" s="6">
        <f t="shared" si="0"/>
        <v>-1.6059364345145877</v>
      </c>
      <c r="B6" s="6">
        <f t="shared" si="1"/>
        <v>1.7009963167421376</v>
      </c>
      <c r="D6" s="6">
        <v>0.200701523050896</v>
      </c>
      <c r="E6" s="17">
        <f t="shared" si="4"/>
        <v>0.0200701523050896</v>
      </c>
      <c r="F6" s="26">
        <v>5.47940389491053</v>
      </c>
      <c r="G6" s="11"/>
      <c r="H6" s="19"/>
      <c r="S6" s="1" t="s">
        <v>7</v>
      </c>
      <c r="T6" s="5">
        <v>-0.00367</v>
      </c>
      <c r="U6" s="3">
        <v>0.185</v>
      </c>
      <c r="V6" s="17">
        <f t="shared" si="5"/>
        <v>0.0185</v>
      </c>
      <c r="W6" s="22">
        <f t="shared" si="2"/>
        <v>27.861672100259856</v>
      </c>
      <c r="X6" s="8"/>
      <c r="Y6" s="14">
        <v>27.9</v>
      </c>
      <c r="Z6" s="8">
        <f t="shared" si="3"/>
        <v>-0.13737598473169133</v>
      </c>
      <c r="AB6" s="19">
        <v>4</v>
      </c>
    </row>
    <row r="7" spans="1:28" ht="12.75">
      <c r="A7" s="6">
        <f t="shared" si="0"/>
        <v>-1.596092656967288</v>
      </c>
      <c r="B7" s="6">
        <f t="shared" si="1"/>
        <v>1.6956229795574813</v>
      </c>
      <c r="D7" s="6">
        <v>0.202686940167219</v>
      </c>
      <c r="E7" s="17">
        <f t="shared" si="4"/>
        <v>0.020268694016721902</v>
      </c>
      <c r="F7" s="26">
        <v>5.45004017145674</v>
      </c>
      <c r="G7" s="11"/>
      <c r="H7" s="19"/>
      <c r="U7" s="3">
        <v>0.19</v>
      </c>
      <c r="V7" s="17">
        <f t="shared" si="5"/>
        <v>0.019000000000000003</v>
      </c>
      <c r="W7" s="22">
        <f t="shared" si="2"/>
        <v>27.309605557293743</v>
      </c>
      <c r="X7" s="8"/>
      <c r="Y7" s="14">
        <v>27.3</v>
      </c>
      <c r="Z7" s="8">
        <f t="shared" si="3"/>
        <v>0.03518519155216726</v>
      </c>
      <c r="AB7" s="19">
        <v>5</v>
      </c>
    </row>
    <row r="8" spans="1:28" ht="12.75">
      <c r="A8" s="6">
        <f t="shared" si="0"/>
        <v>-1.47895831071651</v>
      </c>
      <c r="B8" s="6">
        <f t="shared" si="1"/>
        <v>1.6059278879463834</v>
      </c>
      <c r="D8" s="6">
        <v>0.22787493967393</v>
      </c>
      <c r="E8" s="17">
        <f t="shared" si="4"/>
        <v>0.022787493967393</v>
      </c>
      <c r="F8" s="26">
        <v>4.98248064223573</v>
      </c>
      <c r="G8" s="11"/>
      <c r="H8" s="19"/>
      <c r="U8" s="3">
        <v>0.195</v>
      </c>
      <c r="V8" s="17">
        <f t="shared" si="5"/>
        <v>0.019500000000000003</v>
      </c>
      <c r="W8" s="22">
        <f t="shared" si="2"/>
        <v>26.78006724941075</v>
      </c>
      <c r="X8" s="8"/>
      <c r="Y8" s="14">
        <v>26.8</v>
      </c>
      <c r="Z8" s="8">
        <f t="shared" si="3"/>
        <v>-0.07437593503452078</v>
      </c>
      <c r="AB8" s="19">
        <v>6</v>
      </c>
    </row>
    <row r="9" spans="1:28" ht="12.75">
      <c r="A9" s="6">
        <f t="shared" si="0"/>
        <v>-1.3620221613290946</v>
      </c>
      <c r="B9" s="6">
        <f t="shared" si="1"/>
        <v>1.5111897872562443</v>
      </c>
      <c r="D9" s="6">
        <v>0.256142291862635</v>
      </c>
      <c r="E9" s="17">
        <f t="shared" si="4"/>
        <v>0.0256142291862635</v>
      </c>
      <c r="F9" s="26">
        <v>4.53211984620268</v>
      </c>
      <c r="G9" s="11"/>
      <c r="H9" s="19"/>
      <c r="U9" s="3">
        <v>0.2</v>
      </c>
      <c r="V9" s="17">
        <f t="shared" si="5"/>
        <v>0.020000000000000004</v>
      </c>
      <c r="W9" s="22">
        <f t="shared" si="2"/>
        <v>26.271618760628947</v>
      </c>
      <c r="X9" s="8"/>
      <c r="Y9" s="14">
        <v>26.3</v>
      </c>
      <c r="Z9" s="8">
        <f t="shared" si="3"/>
        <v>-0.10791345768461635</v>
      </c>
      <c r="AB9" s="19">
        <v>7</v>
      </c>
    </row>
    <row r="10" spans="1:28" ht="12.75">
      <c r="A10" s="6">
        <f t="shared" si="0"/>
        <v>-1.3620221613290946</v>
      </c>
      <c r="B10" s="6">
        <f t="shared" si="1"/>
        <v>1.5111897872562443</v>
      </c>
      <c r="D10" s="6">
        <v>0.256142291862635</v>
      </c>
      <c r="E10" s="17">
        <f t="shared" si="4"/>
        <v>0.0256142291862635</v>
      </c>
      <c r="F10" s="26">
        <v>4.53211984620268</v>
      </c>
      <c r="G10" s="11"/>
      <c r="H10" s="19"/>
      <c r="U10" s="3">
        <v>0.205</v>
      </c>
      <c r="V10" s="17">
        <f t="shared" si="5"/>
        <v>0.0205</v>
      </c>
      <c r="W10" s="22">
        <f t="shared" si="2"/>
        <v>25.782945490181714</v>
      </c>
      <c r="X10" s="8"/>
      <c r="Y10" s="14">
        <v>25.8</v>
      </c>
      <c r="Z10" s="8">
        <f t="shared" si="3"/>
        <v>-0.06610275123366538</v>
      </c>
      <c r="AB10" s="19">
        <v>8</v>
      </c>
    </row>
    <row r="11" spans="1:28" ht="12.75">
      <c r="A11" s="6">
        <f t="shared" si="0"/>
        <v>-1.2159510730265168</v>
      </c>
      <c r="B11" s="6">
        <f t="shared" si="1"/>
        <v>1.3902456568540467</v>
      </c>
      <c r="D11" s="6">
        <v>0.296427955553244</v>
      </c>
      <c r="E11" s="17">
        <f t="shared" si="4"/>
        <v>0.029642795555324404</v>
      </c>
      <c r="F11" s="26">
        <v>4.01583644958027</v>
      </c>
      <c r="G11" s="11"/>
      <c r="H11" s="19"/>
      <c r="U11" s="3">
        <v>0.21</v>
      </c>
      <c r="V11" s="17">
        <f t="shared" si="5"/>
        <v>0.021</v>
      </c>
      <c r="W11" s="22">
        <f t="shared" si="2"/>
        <v>25.31284338271828</v>
      </c>
      <c r="X11" s="8"/>
      <c r="Y11" s="14">
        <v>25.3</v>
      </c>
      <c r="Z11" s="8">
        <f t="shared" si="3"/>
        <v>0.05076435857027661</v>
      </c>
      <c r="AB11" s="19">
        <v>9</v>
      </c>
    </row>
    <row r="12" spans="1:28" ht="12.75">
      <c r="A12" s="6">
        <f t="shared" si="0"/>
        <v>-1.1723477630854484</v>
      </c>
      <c r="B12" s="6">
        <f t="shared" si="1"/>
        <v>1.3484151077464415</v>
      </c>
      <c r="D12" s="6">
        <v>0.309639127918801</v>
      </c>
      <c r="E12" s="17">
        <f t="shared" si="4"/>
        <v>0.0309639127918801</v>
      </c>
      <c r="F12" s="26">
        <v>3.85131676899795</v>
      </c>
      <c r="G12" s="11"/>
      <c r="H12" s="19"/>
      <c r="U12" s="3">
        <v>0.22</v>
      </c>
      <c r="V12" s="17">
        <f t="shared" si="5"/>
        <v>0.022000000000000002</v>
      </c>
      <c r="W12" s="22">
        <f t="shared" si="2"/>
        <v>24.424021114728145</v>
      </c>
      <c r="X12" s="8"/>
      <c r="Y12" s="14">
        <v>24.4</v>
      </c>
      <c r="Z12" s="8">
        <f t="shared" si="3"/>
        <v>0.09844719150879921</v>
      </c>
      <c r="AB12" s="19">
        <v>10</v>
      </c>
    </row>
    <row r="13" spans="1:28" ht="12.75">
      <c r="A13" s="6">
        <f t="shared" si="0"/>
        <v>-1.0363186491935383</v>
      </c>
      <c r="B13" s="6">
        <f t="shared" si="1"/>
        <v>1.2278013054498564</v>
      </c>
      <c r="D13" s="6">
        <v>0.354758270648671</v>
      </c>
      <c r="E13" s="17">
        <f t="shared" si="4"/>
        <v>0.0354758270648671</v>
      </c>
      <c r="F13" s="26">
        <v>3.41371556104869</v>
      </c>
      <c r="G13" s="11"/>
      <c r="H13" s="19"/>
      <c r="U13" s="3">
        <v>0.23</v>
      </c>
      <c r="V13" s="17">
        <f t="shared" si="5"/>
        <v>0.023000000000000003</v>
      </c>
      <c r="W13" s="22">
        <f t="shared" si="2"/>
        <v>23.597324738618262</v>
      </c>
      <c r="X13" s="8"/>
      <c r="Y13" s="14">
        <v>23.6</v>
      </c>
      <c r="Z13" s="8">
        <f t="shared" si="3"/>
        <v>-0.011335853312455235</v>
      </c>
      <c r="AB13" s="19">
        <v>11</v>
      </c>
    </row>
    <row r="14" spans="1:28" ht="12.75">
      <c r="A14" s="6">
        <f t="shared" si="0"/>
        <v>-1.0361204523301686</v>
      </c>
      <c r="B14" s="6">
        <f t="shared" si="1"/>
        <v>1.2328443145289014</v>
      </c>
      <c r="D14" s="6">
        <v>0.354828589593435</v>
      </c>
      <c r="E14" s="17">
        <f t="shared" si="4"/>
        <v>0.0354828589593435</v>
      </c>
      <c r="F14" s="26">
        <v>3.43097444138423</v>
      </c>
      <c r="G14" s="11"/>
      <c r="H14" s="19"/>
      <c r="U14" s="3">
        <v>0.24</v>
      </c>
      <c r="V14" s="17">
        <f t="shared" si="5"/>
        <v>0.024</v>
      </c>
      <c r="W14" s="22">
        <f t="shared" si="2"/>
        <v>22.8260875785959</v>
      </c>
      <c r="X14" s="8"/>
      <c r="Y14" s="14">
        <v>22.8</v>
      </c>
      <c r="Z14" s="8">
        <f t="shared" si="3"/>
        <v>0.11441920436796593</v>
      </c>
      <c r="AB14" s="19">
        <v>12</v>
      </c>
    </row>
    <row r="15" spans="1:28" ht="12.75">
      <c r="A15" s="6">
        <f t="shared" si="0"/>
        <v>-0.8956649418230299</v>
      </c>
      <c r="B15" s="6">
        <f t="shared" si="1"/>
        <v>1.0969363209423808</v>
      </c>
      <c r="D15" s="6">
        <v>0.408335988671726</v>
      </c>
      <c r="E15" s="17">
        <f t="shared" si="4"/>
        <v>0.0408335988671726</v>
      </c>
      <c r="F15" s="26">
        <v>2.99497630777174</v>
      </c>
      <c r="G15" s="11"/>
      <c r="H15" s="19"/>
      <c r="U15" s="3">
        <v>0.25</v>
      </c>
      <c r="V15" s="17">
        <f t="shared" si="5"/>
        <v>0.025</v>
      </c>
      <c r="W15" s="22">
        <f t="shared" si="2"/>
        <v>22.104592662549464</v>
      </c>
      <c r="X15" s="8"/>
      <c r="Y15" s="14">
        <v>22.1</v>
      </c>
      <c r="Z15" s="8">
        <f t="shared" si="3"/>
        <v>0.02078127850435596</v>
      </c>
      <c r="AB15" s="19">
        <v>13</v>
      </c>
    </row>
    <row r="16" spans="1:28" ht="12.75">
      <c r="A16" s="6">
        <f t="shared" si="0"/>
        <v>-0.8956649418230299</v>
      </c>
      <c r="B16" s="6">
        <f t="shared" si="1"/>
        <v>1.0969363209423808</v>
      </c>
      <c r="D16" s="6">
        <v>0.408335988671726</v>
      </c>
      <c r="E16" s="17">
        <f t="shared" si="4"/>
        <v>0.0408335988671726</v>
      </c>
      <c r="F16" s="26">
        <v>2.99497630777174</v>
      </c>
      <c r="G16" s="11"/>
      <c r="H16" s="19"/>
      <c r="U16" s="3">
        <v>0.26</v>
      </c>
      <c r="V16" s="17">
        <f t="shared" si="5"/>
        <v>0.026000000000000002</v>
      </c>
      <c r="W16" s="22">
        <f t="shared" si="2"/>
        <v>21.42790667264015</v>
      </c>
      <c r="X16" s="8"/>
      <c r="Y16" s="14">
        <v>21.4</v>
      </c>
      <c r="Z16" s="8">
        <f t="shared" si="3"/>
        <v>0.13040501233716473</v>
      </c>
      <c r="AB16" s="19">
        <v>14</v>
      </c>
    </row>
    <row r="17" spans="1:28" ht="12.75">
      <c r="A17" s="6">
        <f t="shared" si="0"/>
        <v>-0.7212517020587546</v>
      </c>
      <c r="B17" s="6">
        <f t="shared" si="1"/>
        <v>0.9296141245119589</v>
      </c>
      <c r="D17" s="6">
        <v>0.486143368311543</v>
      </c>
      <c r="E17" s="17">
        <f t="shared" si="4"/>
        <v>0.0486143368311543</v>
      </c>
      <c r="F17" s="26">
        <v>2.5335313613218</v>
      </c>
      <c r="G17" s="11"/>
      <c r="H17" s="19"/>
      <c r="U17" s="3">
        <v>0.27</v>
      </c>
      <c r="V17" s="17">
        <f t="shared" si="5"/>
        <v>0.027000000000000003</v>
      </c>
      <c r="W17" s="22">
        <f t="shared" si="2"/>
        <v>20.79174789599944</v>
      </c>
      <c r="X17" s="8"/>
      <c r="Y17" s="14">
        <v>20.8</v>
      </c>
      <c r="Z17" s="8">
        <f t="shared" si="3"/>
        <v>-0.03967357692578055</v>
      </c>
      <c r="AB17" s="19">
        <v>15</v>
      </c>
    </row>
    <row r="18" spans="1:28" ht="12.75">
      <c r="A18" s="6">
        <f t="shared" si="0"/>
        <v>-0.6776483921176852</v>
      </c>
      <c r="B18" s="6">
        <f t="shared" si="1"/>
        <v>0.887783575404351</v>
      </c>
      <c r="D18" s="6">
        <v>0.507809758787939</v>
      </c>
      <c r="E18" s="17">
        <f t="shared" si="4"/>
        <v>0.050780975878793905</v>
      </c>
      <c r="F18" s="26">
        <v>2.42973834695401</v>
      </c>
      <c r="G18" s="11"/>
      <c r="H18" s="19"/>
      <c r="U18" s="3">
        <v>0.28</v>
      </c>
      <c r="V18" s="17">
        <f t="shared" si="5"/>
        <v>0.028000000000000004</v>
      </c>
      <c r="W18" s="22">
        <f t="shared" si="2"/>
        <v>20.1923802703845</v>
      </c>
      <c r="X18" s="8"/>
      <c r="Y18" s="14">
        <v>20.2</v>
      </c>
      <c r="Z18" s="8">
        <f t="shared" si="3"/>
        <v>-0.03772143374008996</v>
      </c>
      <c r="AB18" s="19">
        <v>16</v>
      </c>
    </row>
    <row r="19" spans="1:28" ht="12.75">
      <c r="A19" s="6">
        <f t="shared" si="0"/>
        <v>-0.5906399690989156</v>
      </c>
      <c r="B19" s="6">
        <f t="shared" si="1"/>
        <v>0.7990794681100986</v>
      </c>
      <c r="D19" s="6">
        <v>0.553972645892645</v>
      </c>
      <c r="E19" s="17">
        <f t="shared" si="4"/>
        <v>0.05539726458926451</v>
      </c>
      <c r="F19" s="26">
        <v>2.22349318974452</v>
      </c>
      <c r="G19" s="11"/>
      <c r="H19" s="19"/>
      <c r="U19" s="3">
        <v>0.29</v>
      </c>
      <c r="V19" s="17">
        <f t="shared" si="5"/>
        <v>0.028999999999999998</v>
      </c>
      <c r="W19" s="22">
        <f t="shared" si="2"/>
        <v>19.626527661744632</v>
      </c>
      <c r="X19" s="8"/>
      <c r="Y19" s="14">
        <v>19.6</v>
      </c>
      <c r="Z19" s="8">
        <f t="shared" si="3"/>
        <v>0.1353452129828181</v>
      </c>
      <c r="AB19" s="19">
        <v>17</v>
      </c>
    </row>
    <row r="20" spans="1:28" ht="12.75">
      <c r="A20" s="6">
        <f t="shared" si="0"/>
        <v>-0.5084543364221135</v>
      </c>
      <c r="B20" s="6">
        <f t="shared" si="1"/>
        <v>0.7155835339476899</v>
      </c>
      <c r="D20" s="6">
        <v>0.601424460641593</v>
      </c>
      <c r="E20" s="17">
        <f t="shared" si="4"/>
        <v>0.060142446064159305</v>
      </c>
      <c r="F20" s="26">
        <v>2.04537988268569</v>
      </c>
      <c r="G20" s="11"/>
      <c r="U20" s="3">
        <v>0.3</v>
      </c>
      <c r="V20" s="17">
        <f t="shared" si="5"/>
        <v>0.03</v>
      </c>
      <c r="W20" s="22">
        <f t="shared" si="2"/>
        <v>19.09130397600401</v>
      </c>
      <c r="X20" s="8"/>
      <c r="Y20" s="14">
        <v>19.1</v>
      </c>
      <c r="Z20" s="8">
        <f t="shared" si="3"/>
        <v>-0.04552892144498166</v>
      </c>
      <c r="AB20" s="19">
        <v>18</v>
      </c>
    </row>
    <row r="21" spans="1:26" ht="12.75">
      <c r="A21" s="6">
        <f t="shared" si="0"/>
        <v>-0.5084543364221135</v>
      </c>
      <c r="B21" s="6">
        <f t="shared" si="1"/>
        <v>0.7155835339476899</v>
      </c>
      <c r="D21" s="6">
        <v>0.601424460641593</v>
      </c>
      <c r="E21" s="17">
        <f t="shared" si="4"/>
        <v>0.060142446064159305</v>
      </c>
      <c r="F21" s="26">
        <v>2.04537988268569</v>
      </c>
      <c r="G21" s="11"/>
      <c r="H21" s="19"/>
      <c r="U21" s="3">
        <v>0.32</v>
      </c>
      <c r="V21" s="17">
        <f t="shared" si="5"/>
        <v>0.032</v>
      </c>
      <c r="W21" s="22">
        <f t="shared" si="2"/>
        <v>18.102814823669057</v>
      </c>
      <c r="X21" s="8"/>
      <c r="Y21" s="14">
        <v>18.1</v>
      </c>
      <c r="Z21" s="8">
        <f t="shared" si="3"/>
        <v>0.015551511983735722</v>
      </c>
    </row>
    <row r="22" spans="1:36" ht="12.75">
      <c r="A22" s="6">
        <f t="shared" si="0"/>
        <v>-0.3681970227783427</v>
      </c>
      <c r="B22" s="6">
        <f t="shared" si="1"/>
        <v>0.5746325312821283</v>
      </c>
      <c r="D22" s="6">
        <v>0.691980832271067</v>
      </c>
      <c r="E22" s="17">
        <f t="shared" si="4"/>
        <v>0.0691980832271067</v>
      </c>
      <c r="F22" s="26">
        <v>1.77647760700899</v>
      </c>
      <c r="G22" s="11"/>
      <c r="H22" s="19"/>
      <c r="U22" s="3">
        <v>0.34</v>
      </c>
      <c r="V22" s="17">
        <f t="shared" si="5"/>
        <v>0.034</v>
      </c>
      <c r="W22" s="22">
        <f t="shared" si="2"/>
        <v>17.209677572365262</v>
      </c>
      <c r="X22" s="8"/>
      <c r="Y22" s="14">
        <v>17.2</v>
      </c>
      <c r="Z22" s="8">
        <f t="shared" si="3"/>
        <v>0.056264955611995404</v>
      </c>
      <c r="AC22" s="19">
        <v>1</v>
      </c>
      <c r="AD22" s="19">
        <v>2</v>
      </c>
      <c r="AE22" s="19">
        <v>3</v>
      </c>
      <c r="AF22" s="19">
        <v>4</v>
      </c>
      <c r="AG22" s="19">
        <v>5</v>
      </c>
      <c r="AH22" s="19">
        <v>6</v>
      </c>
      <c r="AI22" s="19">
        <v>7</v>
      </c>
      <c r="AJ22" s="19">
        <v>8</v>
      </c>
    </row>
    <row r="23" spans="1:28" ht="12.75">
      <c r="A23" s="6">
        <f t="shared" si="0"/>
        <v>-0.3247919097006426</v>
      </c>
      <c r="B23" s="6">
        <f t="shared" si="1"/>
        <v>0.5277589730954808</v>
      </c>
      <c r="D23" s="6">
        <v>0.722677720219756</v>
      </c>
      <c r="E23" s="17">
        <f t="shared" si="4"/>
        <v>0.0722677720219756</v>
      </c>
      <c r="F23" s="26">
        <v>1.69512921861115</v>
      </c>
      <c r="G23" s="11"/>
      <c r="H23" s="19"/>
      <c r="Q23" s="19"/>
      <c r="U23" s="3">
        <v>0.36</v>
      </c>
      <c r="V23" s="17">
        <f t="shared" si="5"/>
        <v>0.036</v>
      </c>
      <c r="W23" s="22">
        <f t="shared" si="2"/>
        <v>16.398103105227644</v>
      </c>
      <c r="X23" s="8"/>
      <c r="Y23" s="14">
        <v>16.4</v>
      </c>
      <c r="Z23" s="8">
        <f t="shared" si="3"/>
        <v>-0.01156643153874537</v>
      </c>
      <c r="AB23" s="19">
        <v>1</v>
      </c>
    </row>
    <row r="24" spans="1:28" ht="12.75">
      <c r="A24" s="6">
        <f t="shared" si="0"/>
        <v>-0.2620956352550744</v>
      </c>
      <c r="B24" s="6">
        <f t="shared" si="1"/>
        <v>0.46005272238143263</v>
      </c>
      <c r="D24" s="6">
        <v>0.769437434843442</v>
      </c>
      <c r="E24" s="17">
        <f t="shared" si="4"/>
        <v>0.0769437434843442</v>
      </c>
      <c r="F24" s="26">
        <v>1.58415750334896</v>
      </c>
      <c r="G24" s="11"/>
      <c r="U24" s="3">
        <v>0.38</v>
      </c>
      <c r="V24" s="17">
        <f t="shared" si="5"/>
        <v>0.038000000000000006</v>
      </c>
      <c r="W24" s="22">
        <f t="shared" si="2"/>
        <v>15.656914577761787</v>
      </c>
      <c r="X24" s="8"/>
      <c r="Y24" s="14">
        <v>15.7</v>
      </c>
      <c r="Z24" s="8">
        <f t="shared" si="3"/>
        <v>-0.2744294410077175</v>
      </c>
      <c r="AB24" s="19">
        <v>2</v>
      </c>
    </row>
    <row r="25" spans="1:28" ht="12.75">
      <c r="A25" s="6">
        <f t="shared" si="0"/>
        <v>-0.22833610286130857</v>
      </c>
      <c r="B25" s="6">
        <f t="shared" si="1"/>
        <v>0.42359551045848254</v>
      </c>
      <c r="D25" s="6">
        <v>0.79585672515587</v>
      </c>
      <c r="E25" s="17">
        <f t="shared" si="4"/>
        <v>0.07958567251558701</v>
      </c>
      <c r="F25" s="26">
        <v>1.52744363383817</v>
      </c>
      <c r="G25" s="11"/>
      <c r="U25" s="3">
        <v>0.4</v>
      </c>
      <c r="V25" s="17">
        <f t="shared" si="5"/>
        <v>0.04000000000000001</v>
      </c>
      <c r="W25" s="22">
        <f t="shared" si="2"/>
        <v>14.976946795201206</v>
      </c>
      <c r="X25" s="8"/>
      <c r="Y25" s="14">
        <v>15</v>
      </c>
      <c r="Z25" s="8">
        <f t="shared" si="3"/>
        <v>-0.1536880319919609</v>
      </c>
      <c r="AB25" s="19">
        <v>3</v>
      </c>
    </row>
    <row r="26" spans="1:28" ht="12.75">
      <c r="A26" s="6">
        <f t="shared" si="0"/>
        <v>-0.22833610286130857</v>
      </c>
      <c r="B26" s="6">
        <f t="shared" si="1"/>
        <v>0.42359551045848254</v>
      </c>
      <c r="D26" s="6">
        <v>0.79585672515587</v>
      </c>
      <c r="E26" s="17">
        <f t="shared" si="4"/>
        <v>0.07958567251558701</v>
      </c>
      <c r="F26" s="26">
        <v>1.52744363383817</v>
      </c>
      <c r="G26" s="11"/>
      <c r="U26" s="3">
        <v>0.42</v>
      </c>
      <c r="V26" s="17">
        <f t="shared" si="5"/>
        <v>0.042</v>
      </c>
      <c r="W26" s="22">
        <f t="shared" si="2"/>
        <v>14.35060563718394</v>
      </c>
      <c r="X26" s="8"/>
      <c r="Y26" s="14">
        <v>14.4</v>
      </c>
      <c r="Z26" s="8">
        <f t="shared" si="3"/>
        <v>-0.3430164084448739</v>
      </c>
      <c r="AB26" s="19">
        <v>4</v>
      </c>
    </row>
    <row r="27" spans="1:28" ht="12.75">
      <c r="A27" s="6">
        <f t="shared" si="0"/>
        <v>-0.12725570254337598</v>
      </c>
      <c r="B27" s="6">
        <f t="shared" si="1"/>
        <v>0.3091808656105964</v>
      </c>
      <c r="D27" s="6">
        <v>0.880508495547436</v>
      </c>
      <c r="E27" s="17">
        <f t="shared" si="4"/>
        <v>0.08805084955474361</v>
      </c>
      <c r="F27" s="26">
        <v>1.36230874302522</v>
      </c>
      <c r="G27" s="11"/>
      <c r="U27" s="3">
        <v>0.44</v>
      </c>
      <c r="V27" s="17">
        <f t="shared" si="5"/>
        <v>0.044000000000000004</v>
      </c>
      <c r="W27" s="22">
        <f t="shared" si="2"/>
        <v>13.771539575218487</v>
      </c>
      <c r="X27" s="8"/>
      <c r="Y27" s="14">
        <v>13.8</v>
      </c>
      <c r="Z27" s="8">
        <f t="shared" si="3"/>
        <v>-0.20623496218488135</v>
      </c>
      <c r="AB27" s="19">
        <v>5</v>
      </c>
    </row>
    <row r="28" spans="1:28" ht="12.75">
      <c r="A28" s="6">
        <f t="shared" si="0"/>
        <v>-0.007082337720945729</v>
      </c>
      <c r="B28" s="6">
        <f t="shared" si="1"/>
        <v>0.1688905191562632</v>
      </c>
      <c r="D28" s="6">
        <v>0.992942682929773</v>
      </c>
      <c r="E28" s="17">
        <f t="shared" si="4"/>
        <v>0.0992942682929773</v>
      </c>
      <c r="F28" s="26">
        <v>1.18399050754828</v>
      </c>
      <c r="G28" s="11"/>
      <c r="U28" s="3">
        <v>0.46</v>
      </c>
      <c r="V28" s="17">
        <f t="shared" si="5"/>
        <v>0.046000000000000006</v>
      </c>
      <c r="W28" s="22">
        <f t="shared" si="2"/>
        <v>13.23439114693796</v>
      </c>
      <c r="X28" s="8"/>
      <c r="Y28" s="14">
        <v>13.2</v>
      </c>
      <c r="Z28" s="8">
        <f t="shared" si="3"/>
        <v>0.26053899195424</v>
      </c>
      <c r="AB28" s="19">
        <v>6</v>
      </c>
    </row>
    <row r="29" spans="1:28" ht="12.75">
      <c r="A29" s="6">
        <f t="shared" si="0"/>
        <v>-0.006884140857577601</v>
      </c>
      <c r="B29" s="6">
        <f t="shared" si="1"/>
        <v>0.1739335282353077</v>
      </c>
      <c r="D29" s="6">
        <v>0.993139500558708</v>
      </c>
      <c r="E29" s="17">
        <f t="shared" si="4"/>
        <v>0.0993139500558708</v>
      </c>
      <c r="F29" s="26">
        <v>1.18997646335589</v>
      </c>
      <c r="G29" s="11"/>
      <c r="U29" s="3">
        <v>0.48</v>
      </c>
      <c r="V29" s="17">
        <f t="shared" si="5"/>
        <v>0.048</v>
      </c>
      <c r="W29" s="22">
        <f t="shared" si="2"/>
        <v>12.734606413512559</v>
      </c>
      <c r="X29" s="8"/>
      <c r="Y29" s="14">
        <v>12.7</v>
      </c>
      <c r="Z29" s="8">
        <f t="shared" si="3"/>
        <v>0.2724914449807825</v>
      </c>
      <c r="AB29" s="19">
        <v>7</v>
      </c>
    </row>
    <row r="30" spans="1:28" ht="12.75">
      <c r="A30" s="6">
        <f t="shared" si="0"/>
        <v>0.08435248191305617</v>
      </c>
      <c r="B30" s="6">
        <f t="shared" si="1"/>
        <v>0.06489222057207261</v>
      </c>
      <c r="D30" s="6">
        <v>1.08801233089536</v>
      </c>
      <c r="E30" s="17">
        <f t="shared" si="4"/>
        <v>0.108801233089536</v>
      </c>
      <c r="F30" s="26">
        <v>1.06704401279309</v>
      </c>
      <c r="G30" s="11"/>
      <c r="U30" s="3">
        <v>0.5</v>
      </c>
      <c r="V30" s="17">
        <f t="shared" si="5"/>
        <v>0.05</v>
      </c>
      <c r="W30" s="22">
        <f t="shared" si="2"/>
        <v>12.268287099353683</v>
      </c>
      <c r="X30" s="8"/>
      <c r="Y30" s="14">
        <v>12.3</v>
      </c>
      <c r="Z30" s="8">
        <f t="shared" si="3"/>
        <v>-0.25782846053916675</v>
      </c>
      <c r="AB30" s="19">
        <v>8</v>
      </c>
    </row>
    <row r="31" spans="1:28" ht="12.75">
      <c r="A31" s="6">
        <f t="shared" si="0"/>
        <v>0.13238218846935304</v>
      </c>
      <c r="B31" s="6">
        <f t="shared" si="1"/>
        <v>0.007767480174524243</v>
      </c>
      <c r="D31" s="6">
        <v>1.14154452105948</v>
      </c>
      <c r="E31" s="17">
        <f t="shared" si="4"/>
        <v>0.11415445210594799</v>
      </c>
      <c r="F31" s="26">
        <v>1.00779772530743</v>
      </c>
      <c r="G31" s="11"/>
      <c r="U31" s="3">
        <v>0.55</v>
      </c>
      <c r="V31" s="17">
        <f t="shared" si="5"/>
        <v>0.05500000000000001</v>
      </c>
      <c r="W31" s="22">
        <f t="shared" si="2"/>
        <v>11.22794244037825</v>
      </c>
      <c r="X31" s="8"/>
      <c r="Y31" s="14">
        <v>11.2</v>
      </c>
      <c r="Z31" s="8">
        <f t="shared" si="3"/>
        <v>0.24948607480581586</v>
      </c>
      <c r="AB31" s="19">
        <v>9</v>
      </c>
    </row>
    <row r="32" spans="1:28" ht="12.75">
      <c r="A32" s="6">
        <f t="shared" si="0"/>
        <v>0.1900574757095829</v>
      </c>
      <c r="B32" s="6">
        <f t="shared" si="1"/>
        <v>-0.05977360648671281</v>
      </c>
      <c r="D32" s="6">
        <v>1.20931910213333</v>
      </c>
      <c r="E32" s="17">
        <f t="shared" si="4"/>
        <v>0.12093191021333301</v>
      </c>
      <c r="F32" s="26">
        <v>0.941977767102128</v>
      </c>
      <c r="G32" s="11"/>
      <c r="U32" s="3">
        <v>0.6</v>
      </c>
      <c r="V32" s="17">
        <f t="shared" si="5"/>
        <v>0.06</v>
      </c>
      <c r="W32" s="22">
        <f t="shared" si="2"/>
        <v>10.335341572103983</v>
      </c>
      <c r="X32" s="8"/>
      <c r="Y32" s="14">
        <v>10.3</v>
      </c>
      <c r="Z32" s="8">
        <f t="shared" si="3"/>
        <v>0.3431220592619688</v>
      </c>
      <c r="AB32" s="19">
        <v>10</v>
      </c>
    </row>
    <row r="33" spans="1:28" ht="12.75">
      <c r="A33" s="6">
        <f t="shared" si="0"/>
        <v>0.24290997260784628</v>
      </c>
      <c r="B33" s="6">
        <f t="shared" si="1"/>
        <v>-0.12210652001610357</v>
      </c>
      <c r="D33" s="6">
        <v>1.27495383818243</v>
      </c>
      <c r="E33" s="17">
        <f t="shared" si="4"/>
        <v>0.127495383818243</v>
      </c>
      <c r="F33" s="26">
        <v>0.885054087505656</v>
      </c>
      <c r="G33" s="11"/>
      <c r="U33" s="3">
        <v>0.65</v>
      </c>
      <c r="V33" s="17">
        <f t="shared" si="5"/>
        <v>0.065</v>
      </c>
      <c r="W33" s="22">
        <f t="shared" si="2"/>
        <v>9.560482008789128</v>
      </c>
      <c r="X33" s="8"/>
      <c r="Y33" s="14">
        <v>9.6</v>
      </c>
      <c r="Z33" s="8">
        <f t="shared" si="3"/>
        <v>-0.4116457417799091</v>
      </c>
      <c r="AB33" s="19">
        <v>11</v>
      </c>
    </row>
    <row r="34" spans="1:28" ht="12.75">
      <c r="A34" s="6">
        <f t="shared" si="0"/>
        <v>0.3005852598480829</v>
      </c>
      <c r="B34" s="6">
        <f t="shared" si="1"/>
        <v>-0.189647606677346</v>
      </c>
      <c r="D34" s="6">
        <v>1.35064905696472</v>
      </c>
      <c r="E34" s="17">
        <f t="shared" si="4"/>
        <v>0.135064905696472</v>
      </c>
      <c r="F34" s="26">
        <v>0.827250600172632</v>
      </c>
      <c r="G34" s="11"/>
      <c r="U34" s="3">
        <v>0.7</v>
      </c>
      <c r="V34" s="17">
        <f t="shared" si="5"/>
        <v>0.06999999999999999</v>
      </c>
      <c r="W34" s="22">
        <f t="shared" si="2"/>
        <v>8.881146598053132</v>
      </c>
      <c r="X34" s="8"/>
      <c r="Y34" s="14">
        <v>8.9</v>
      </c>
      <c r="Z34" s="8">
        <f t="shared" si="3"/>
        <v>-0.21183597693110734</v>
      </c>
      <c r="AB34" s="19">
        <v>12</v>
      </c>
    </row>
    <row r="35" spans="1:28" ht="12.75">
      <c r="A35" s="6">
        <f t="shared" si="0"/>
        <v>0.3246992115579152</v>
      </c>
      <c r="B35" s="6">
        <f t="shared" si="1"/>
        <v>-0.21568847233659455</v>
      </c>
      <c r="D35" s="6">
        <v>1.38361440816185</v>
      </c>
      <c r="E35" s="17">
        <f t="shared" si="4"/>
        <v>0.138361440816185</v>
      </c>
      <c r="F35" s="26">
        <v>0.805986349811554</v>
      </c>
      <c r="G35" s="11"/>
      <c r="U35" s="3">
        <v>0.75</v>
      </c>
      <c r="V35" s="17">
        <f t="shared" si="5"/>
        <v>0.07500000000000001</v>
      </c>
      <c r="W35" s="22">
        <f t="shared" si="2"/>
        <v>8.280495547304714</v>
      </c>
      <c r="X35" s="8"/>
      <c r="Y35" s="14">
        <v>8.3</v>
      </c>
      <c r="Z35" s="8">
        <f t="shared" si="3"/>
        <v>-0.23499340596730978</v>
      </c>
      <c r="AB35" s="19">
        <v>13</v>
      </c>
    </row>
    <row r="36" spans="1:28" ht="12.75">
      <c r="A36" s="6">
        <f t="shared" si="0"/>
        <v>0.38237449879814606</v>
      </c>
      <c r="B36" s="6">
        <f t="shared" si="1"/>
        <v>-0.2832295589978363</v>
      </c>
      <c r="D36" s="6">
        <v>1.46576090805822</v>
      </c>
      <c r="E36" s="17">
        <f t="shared" si="4"/>
        <v>0.14657609080582198</v>
      </c>
      <c r="F36" s="26">
        <v>0.753346830465089</v>
      </c>
      <c r="G36" s="11"/>
      <c r="U36" s="3">
        <v>0.8</v>
      </c>
      <c r="V36" s="17">
        <f t="shared" si="5"/>
        <v>0.08000000000000002</v>
      </c>
      <c r="W36" s="22">
        <f t="shared" si="2"/>
        <v>7.745508412149979</v>
      </c>
      <c r="X36" s="8"/>
      <c r="Y36" s="14">
        <v>7.7</v>
      </c>
      <c r="Z36" s="8">
        <f t="shared" si="3"/>
        <v>0.5910183396101054</v>
      </c>
      <c r="AB36" s="19">
        <v>14</v>
      </c>
    </row>
    <row r="37" spans="1:28" ht="12.75">
      <c r="A37" s="6">
        <f t="shared" si="0"/>
        <v>0.42558141501247676</v>
      </c>
      <c r="B37" s="6">
        <f t="shared" si="1"/>
        <v>-0.33514612626352785</v>
      </c>
      <c r="D37" s="6">
        <v>1.53048000508041</v>
      </c>
      <c r="E37" s="17">
        <f t="shared" si="4"/>
        <v>0.15304800050804102</v>
      </c>
      <c r="F37" s="26">
        <v>0.715233564307736</v>
      </c>
      <c r="G37" s="11"/>
      <c r="U37" s="3">
        <v>0.9</v>
      </c>
      <c r="V37" s="17">
        <f t="shared" si="5"/>
        <v>0.09000000000000001</v>
      </c>
      <c r="W37" s="22">
        <f t="shared" si="2"/>
        <v>6.833622301701146</v>
      </c>
      <c r="X37" s="8"/>
      <c r="Y37" s="14">
        <v>6.8</v>
      </c>
      <c r="Z37" s="8">
        <f t="shared" si="3"/>
        <v>0.4944456132521591</v>
      </c>
      <c r="AB37" s="19">
        <v>15</v>
      </c>
    </row>
    <row r="38" spans="1:28" ht="12.75">
      <c r="A38" s="6">
        <f t="shared" si="0"/>
        <v>0.43522699569641243</v>
      </c>
      <c r="B38" s="6">
        <f t="shared" si="1"/>
        <v>-0.3455624725272275</v>
      </c>
      <c r="D38" s="6">
        <v>1.54531379872354</v>
      </c>
      <c r="E38" s="17">
        <f t="shared" si="4"/>
        <v>0.154531379872354</v>
      </c>
      <c r="F38" s="26">
        <v>0.707822110986478</v>
      </c>
      <c r="G38" s="11"/>
      <c r="U38" s="3">
        <v>1</v>
      </c>
      <c r="V38" s="17">
        <f t="shared" si="5"/>
        <v>0.1</v>
      </c>
      <c r="W38" s="22">
        <f t="shared" si="2"/>
        <v>6.0854458859513265</v>
      </c>
      <c r="X38" s="8"/>
      <c r="Y38" s="14">
        <v>6.1</v>
      </c>
      <c r="Z38" s="8">
        <f t="shared" si="3"/>
        <v>-0.23859203358480574</v>
      </c>
      <c r="AB38" s="19">
        <v>16</v>
      </c>
    </row>
    <row r="39" spans="1:28" ht="12.75">
      <c r="A39" s="6">
        <f t="shared" si="0"/>
        <v>0.5744933250233403</v>
      </c>
      <c r="B39" s="6">
        <f t="shared" si="1"/>
        <v>-0.511728520588002</v>
      </c>
      <c r="D39" s="6">
        <v>1.77623032741933</v>
      </c>
      <c r="E39" s="17">
        <f t="shared" si="4"/>
        <v>0.17762303274193303</v>
      </c>
      <c r="F39" s="26">
        <v>0.599458506400005</v>
      </c>
      <c r="G39" s="11"/>
      <c r="U39" s="3">
        <v>1.2</v>
      </c>
      <c r="V39" s="17">
        <f t="shared" si="5"/>
        <v>0.12</v>
      </c>
      <c r="W39" s="22">
        <f t="shared" si="2"/>
        <v>4.932245821623541</v>
      </c>
      <c r="X39" s="8"/>
      <c r="Y39" s="14">
        <v>4.93</v>
      </c>
      <c r="Z39" s="8">
        <f t="shared" si="3"/>
        <v>0.045554191146868206</v>
      </c>
      <c r="AB39" s="19">
        <v>17</v>
      </c>
    </row>
    <row r="40" spans="1:28" ht="12.75">
      <c r="A40" s="6">
        <f t="shared" si="0"/>
        <v>0.6275440187849743</v>
      </c>
      <c r="B40" s="6">
        <f t="shared" si="1"/>
        <v>-0.5690184250383512</v>
      </c>
      <c r="D40" s="6">
        <v>1.87300486104633</v>
      </c>
      <c r="E40" s="17">
        <f t="shared" si="4"/>
        <v>0.187300486104633</v>
      </c>
      <c r="F40" s="26">
        <v>0.566080816838386</v>
      </c>
      <c r="G40" s="11"/>
      <c r="U40" s="3">
        <v>1.4</v>
      </c>
      <c r="V40" s="17">
        <f t="shared" si="5"/>
        <v>0.13999999999999999</v>
      </c>
      <c r="W40" s="22">
        <f t="shared" si="2"/>
        <v>4.0876470968090075</v>
      </c>
      <c r="X40" s="8"/>
      <c r="Y40" s="14">
        <v>4.09</v>
      </c>
      <c r="Z40" s="8">
        <f t="shared" si="3"/>
        <v>-0.057528195378786506</v>
      </c>
      <c r="AB40" s="19">
        <v>18</v>
      </c>
    </row>
    <row r="41" spans="1:26" ht="12.75">
      <c r="A41" s="6">
        <f t="shared" si="0"/>
        <v>0.6275440187849743</v>
      </c>
      <c r="B41" s="6">
        <f t="shared" si="1"/>
        <v>-0.5690184250383512</v>
      </c>
      <c r="D41" s="6">
        <v>1.87300486104633</v>
      </c>
      <c r="E41" s="17">
        <f t="shared" si="4"/>
        <v>0.187300486104633</v>
      </c>
      <c r="F41" s="26">
        <v>0.566080816838386</v>
      </c>
      <c r="G41" s="11"/>
      <c r="U41" s="3">
        <v>1.6</v>
      </c>
      <c r="V41" s="17">
        <f t="shared" si="5"/>
        <v>0.16000000000000003</v>
      </c>
      <c r="W41" s="22">
        <f t="shared" si="2"/>
        <v>3.4453600702493254</v>
      </c>
      <c r="X41" s="8"/>
      <c r="Y41" s="14">
        <v>3.45</v>
      </c>
      <c r="Z41" s="8">
        <f t="shared" si="3"/>
        <v>-0.13449071741086227</v>
      </c>
    </row>
    <row r="42" spans="21:26" ht="12.75">
      <c r="U42" s="3">
        <v>1.8</v>
      </c>
      <c r="V42" s="17">
        <f t="shared" si="5"/>
        <v>0.18000000000000002</v>
      </c>
      <c r="W42" s="22">
        <f t="shared" si="2"/>
        <v>2.942938942379712</v>
      </c>
      <c r="X42" s="8"/>
      <c r="Y42" s="14">
        <v>2.94</v>
      </c>
      <c r="Z42" s="8">
        <f t="shared" si="3"/>
        <v>0.09996402652081571</v>
      </c>
    </row>
    <row r="43" spans="21:26" ht="12.75">
      <c r="U43" s="27">
        <v>2</v>
      </c>
      <c r="V43" s="28">
        <f t="shared" si="5"/>
        <v>0.2</v>
      </c>
      <c r="W43" s="29">
        <f t="shared" si="2"/>
        <v>2.5411666656589507</v>
      </c>
      <c r="X43" s="8"/>
      <c r="Y43" s="30">
        <v>2.54</v>
      </c>
      <c r="Z43" s="31">
        <f t="shared" si="3"/>
        <v>0.04593171885631797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90" zoomScaleNormal="90" zoomScalePageLayoutView="0" workbookViewId="0" topLeftCell="A1">
      <selection activeCell="V13" sqref="V13"/>
    </sheetView>
  </sheetViews>
  <sheetFormatPr defaultColWidth="9.33203125" defaultRowHeight="12.75"/>
  <cols>
    <col min="1" max="1" width="4.33203125" style="0" customWidth="1"/>
    <col min="4" max="5" width="7.16015625" style="0" customWidth="1"/>
    <col min="11" max="20" width="8.83203125" style="0" customWidth="1"/>
  </cols>
  <sheetData>
    <row r="1" spans="1:8" ht="12.75">
      <c r="A1" s="1" t="s">
        <v>13</v>
      </c>
      <c r="H1" s="1" t="s">
        <v>14</v>
      </c>
    </row>
    <row r="2" spans="8:20" ht="12.75">
      <c r="H2" s="1" t="s">
        <v>23</v>
      </c>
      <c r="S2" s="19"/>
      <c r="T2" s="19"/>
    </row>
    <row r="3" spans="1:18" ht="12.75">
      <c r="A3" s="1"/>
      <c r="B3" s="9" t="s">
        <v>4</v>
      </c>
      <c r="C3" s="16">
        <v>0.1115</v>
      </c>
      <c r="D3" s="1" t="s">
        <v>22</v>
      </c>
      <c r="E3" s="1" t="s">
        <v>27</v>
      </c>
      <c r="F3" s="9" t="s">
        <v>10</v>
      </c>
      <c r="G3" s="13" t="s">
        <v>18</v>
      </c>
      <c r="H3" s="13" t="s">
        <v>18</v>
      </c>
      <c r="K3" s="19">
        <v>1</v>
      </c>
      <c r="L3" s="19">
        <v>2</v>
      </c>
      <c r="M3" s="19">
        <v>3</v>
      </c>
      <c r="N3" s="19">
        <v>4</v>
      </c>
      <c r="O3" s="19">
        <v>5</v>
      </c>
      <c r="P3" s="19">
        <v>6</v>
      </c>
      <c r="Q3" s="19">
        <v>7</v>
      </c>
      <c r="R3" s="19">
        <v>8</v>
      </c>
    </row>
    <row r="4" spans="2:10" ht="12.75">
      <c r="B4" s="9" t="s">
        <v>5</v>
      </c>
      <c r="C4" s="16">
        <v>-1.0144</v>
      </c>
      <c r="E4">
        <v>0.0175917991722991</v>
      </c>
      <c r="F4" s="23">
        <v>6.05735307688428</v>
      </c>
      <c r="G4" s="22">
        <f>($C$6/POWER($C$3,$C$7/$C$4))*POWER(F4,$C$7/$C$4)</f>
        <v>28.35512459539636</v>
      </c>
      <c r="H4" s="14">
        <f>($C$6/$C$3)*F4</f>
        <v>35.26846293733879</v>
      </c>
      <c r="J4" s="19">
        <v>1</v>
      </c>
    </row>
    <row r="5" spans="2:10" ht="12.75">
      <c r="B5" s="9"/>
      <c r="C5" s="17"/>
      <c r="E5">
        <v>0.0179380148503181</v>
      </c>
      <c r="F5" s="23">
        <v>5.96246052245949</v>
      </c>
      <c r="G5" s="22">
        <f aca="true" t="shared" si="0" ref="G5:G41">($C$6/POWER($C$3,$C$7/$C$4))*POWER(F5,$C$7/$C$4)</f>
        <v>27.935001120733777</v>
      </c>
      <c r="H5" s="14">
        <f aca="true" t="shared" si="1" ref="H5:H41">($C$6/$C$3)*F5</f>
        <v>34.71595848592557</v>
      </c>
      <c r="J5" s="19">
        <v>2</v>
      </c>
    </row>
    <row r="6" spans="2:10" ht="12.75">
      <c r="B6" s="10" t="s">
        <v>8</v>
      </c>
      <c r="C6" s="18">
        <v>0.6492</v>
      </c>
      <c r="D6" s="1" t="s">
        <v>22</v>
      </c>
      <c r="E6" s="1">
        <v>0.0200701523050896</v>
      </c>
      <c r="F6" s="23">
        <v>5.47940389491053</v>
      </c>
      <c r="G6" s="22">
        <f t="shared" si="0"/>
        <v>25.790536861678035</v>
      </c>
      <c r="H6" s="14">
        <f t="shared" si="1"/>
        <v>31.90339918005306</v>
      </c>
      <c r="J6" s="19">
        <v>3</v>
      </c>
    </row>
    <row r="7" spans="2:10" ht="12.75">
      <c r="B7" s="10" t="s">
        <v>9</v>
      </c>
      <c r="C7" s="18">
        <v>-0.959</v>
      </c>
      <c r="E7">
        <v>0.020268694016721902</v>
      </c>
      <c r="F7" s="23">
        <v>5.45004017145674</v>
      </c>
      <c r="G7" s="22">
        <f t="shared" si="0"/>
        <v>25.659856229037025</v>
      </c>
      <c r="H7" s="14">
        <f t="shared" si="1"/>
        <v>31.73243120457144</v>
      </c>
      <c r="J7" s="19">
        <v>4</v>
      </c>
    </row>
    <row r="8" spans="3:10" ht="12.75">
      <c r="C8" s="17"/>
      <c r="E8">
        <v>0.022787493967393</v>
      </c>
      <c r="F8" s="23">
        <v>4.98248064223573</v>
      </c>
      <c r="G8" s="22">
        <f t="shared" si="0"/>
        <v>23.573689379732812</v>
      </c>
      <c r="H8" s="14">
        <f t="shared" si="1"/>
        <v>29.010102537573417</v>
      </c>
      <c r="J8" s="19">
        <v>5</v>
      </c>
    </row>
    <row r="9" spans="2:10" ht="12.75">
      <c r="B9" s="15" t="s">
        <v>19</v>
      </c>
      <c r="C9" s="17">
        <f>C7/C4</f>
        <v>0.9453864353312302</v>
      </c>
      <c r="E9">
        <v>0.0256142291862635</v>
      </c>
      <c r="F9" s="23">
        <v>4.53211984620268</v>
      </c>
      <c r="G9" s="22">
        <f t="shared" si="0"/>
        <v>21.554122941119164</v>
      </c>
      <c r="H9" s="14">
        <f t="shared" si="1"/>
        <v>26.38791214488592</v>
      </c>
      <c r="J9" s="19">
        <v>6</v>
      </c>
    </row>
    <row r="10" spans="3:10" ht="12.75">
      <c r="C10" s="7">
        <f>100*(1/C9-1)</f>
        <v>5.776850886339946</v>
      </c>
      <c r="D10" s="1" t="s">
        <v>17</v>
      </c>
      <c r="E10" s="1">
        <v>0.0256142291862635</v>
      </c>
      <c r="F10" s="23">
        <v>4.53211984620268</v>
      </c>
      <c r="G10" s="22">
        <f t="shared" si="0"/>
        <v>21.554122941119164</v>
      </c>
      <c r="H10" s="14">
        <f t="shared" si="1"/>
        <v>26.38791214488592</v>
      </c>
      <c r="J10" s="19">
        <v>7</v>
      </c>
    </row>
    <row r="11" spans="5:10" ht="12.75">
      <c r="E11">
        <v>0.029642795555324404</v>
      </c>
      <c r="F11" s="23">
        <v>4.01583644958027</v>
      </c>
      <c r="G11" s="22">
        <f t="shared" si="0"/>
        <v>19.225320335714954</v>
      </c>
      <c r="H11" s="14">
        <f t="shared" si="1"/>
        <v>23.381892583565126</v>
      </c>
      <c r="J11" s="19">
        <v>8</v>
      </c>
    </row>
    <row r="12" spans="2:10" ht="12.75">
      <c r="B12" s="1" t="s">
        <v>20</v>
      </c>
      <c r="C12">
        <v>0.9979</v>
      </c>
      <c r="E12">
        <v>0.0309639127918801</v>
      </c>
      <c r="F12" s="23">
        <v>3.85131676899795</v>
      </c>
      <c r="G12" s="22">
        <f t="shared" si="0"/>
        <v>18.479872077936903</v>
      </c>
      <c r="H12" s="14">
        <f t="shared" si="1"/>
        <v>22.423989654111832</v>
      </c>
      <c r="J12" s="19">
        <v>9</v>
      </c>
    </row>
    <row r="13" spans="2:10" ht="12.75">
      <c r="B13" s="1" t="s">
        <v>21</v>
      </c>
      <c r="C13">
        <v>0.9998</v>
      </c>
      <c r="E13">
        <v>0.0354758270648671</v>
      </c>
      <c r="F13" s="23">
        <v>3.41371556104869</v>
      </c>
      <c r="G13" s="22">
        <f t="shared" si="0"/>
        <v>16.488373421269497</v>
      </c>
      <c r="H13" s="14">
        <f t="shared" si="1"/>
        <v>19.876090961729233</v>
      </c>
      <c r="J13" s="19">
        <v>10</v>
      </c>
    </row>
    <row r="14" spans="5:10" ht="12.75">
      <c r="E14">
        <v>0.0354828589593435</v>
      </c>
      <c r="F14" s="23">
        <v>3.43097444138423</v>
      </c>
      <c r="G14" s="22">
        <f t="shared" si="0"/>
        <v>16.567170952694838</v>
      </c>
      <c r="H14" s="14">
        <f t="shared" si="1"/>
        <v>19.97657943808648</v>
      </c>
      <c r="J14" s="19">
        <v>11</v>
      </c>
    </row>
    <row r="15" spans="5:10" ht="12.75">
      <c r="E15">
        <v>0.0408335988671726</v>
      </c>
      <c r="F15" s="23">
        <v>2.99497630777174</v>
      </c>
      <c r="G15" s="22">
        <f t="shared" si="0"/>
        <v>14.569605012286798</v>
      </c>
      <c r="H15" s="14">
        <f t="shared" si="1"/>
        <v>17.438014520227924</v>
      </c>
      <c r="J15" s="19">
        <v>12</v>
      </c>
    </row>
    <row r="16" spans="5:10" ht="12.75">
      <c r="E16">
        <v>0.0408335988671726</v>
      </c>
      <c r="F16" s="23">
        <v>2.99497630777174</v>
      </c>
      <c r="G16" s="22">
        <f t="shared" si="0"/>
        <v>14.569605012286798</v>
      </c>
      <c r="H16" s="14">
        <f t="shared" si="1"/>
        <v>17.438014520227924</v>
      </c>
      <c r="J16" s="19">
        <v>13</v>
      </c>
    </row>
    <row r="17" spans="5:10" ht="12.75">
      <c r="E17">
        <v>0.0486143368311543</v>
      </c>
      <c r="F17" s="23">
        <v>2.5335313613218</v>
      </c>
      <c r="G17" s="22">
        <f t="shared" si="0"/>
        <v>12.437963589861292</v>
      </c>
      <c r="H17" s="14">
        <f t="shared" si="1"/>
        <v>14.751287531570517</v>
      </c>
      <c r="J17" s="19">
        <v>14</v>
      </c>
    </row>
    <row r="18" spans="5:10" ht="12.75">
      <c r="E18">
        <v>0.050780975878793905</v>
      </c>
      <c r="F18" s="23">
        <v>2.42973834695401</v>
      </c>
      <c r="G18" s="22">
        <f t="shared" si="0"/>
        <v>11.955690310328722</v>
      </c>
      <c r="H18" s="14">
        <f t="shared" si="1"/>
        <v>14.146960850605769</v>
      </c>
      <c r="J18" s="19">
        <v>15</v>
      </c>
    </row>
    <row r="19" spans="5:10" ht="12.75">
      <c r="E19">
        <v>0.05539726458926451</v>
      </c>
      <c r="F19" s="23">
        <v>2.22349318974452</v>
      </c>
      <c r="G19" s="22">
        <f t="shared" si="0"/>
        <v>10.993978148406091</v>
      </c>
      <c r="H19" s="14">
        <f t="shared" si="1"/>
        <v>12.946114607911591</v>
      </c>
      <c r="J19" s="19">
        <v>16</v>
      </c>
    </row>
    <row r="20" spans="5:10" ht="12.75">
      <c r="E20">
        <v>0.060142446064159305</v>
      </c>
      <c r="F20" s="23">
        <v>2.04537988268569</v>
      </c>
      <c r="G20" s="22">
        <f t="shared" si="0"/>
        <v>10.159525702962343</v>
      </c>
      <c r="H20" s="14">
        <f t="shared" si="1"/>
        <v>11.909063855063229</v>
      </c>
      <c r="J20" s="19">
        <v>17</v>
      </c>
    </row>
    <row r="21" spans="5:10" ht="12.75">
      <c r="E21">
        <v>0.060142446064159305</v>
      </c>
      <c r="F21" s="23">
        <v>2.04537988268569</v>
      </c>
      <c r="G21" s="22">
        <f t="shared" si="0"/>
        <v>10.159525702962343</v>
      </c>
      <c r="H21" s="14">
        <f t="shared" si="1"/>
        <v>11.909063855063229</v>
      </c>
      <c r="J21" s="19">
        <v>18</v>
      </c>
    </row>
    <row r="22" spans="5:10" ht="12.75">
      <c r="E22">
        <v>0.0691980832271067</v>
      </c>
      <c r="F22" s="23">
        <v>1.77647760700899</v>
      </c>
      <c r="G22" s="22">
        <f t="shared" si="0"/>
        <v>8.892058653719939</v>
      </c>
      <c r="H22" s="14">
        <f t="shared" si="1"/>
        <v>10.343401457132165</v>
      </c>
      <c r="J22" s="19"/>
    </row>
    <row r="23" spans="5:18" ht="12.75">
      <c r="E23">
        <v>0.0722677720219756</v>
      </c>
      <c r="F23" s="23">
        <v>1.69512921861115</v>
      </c>
      <c r="G23" s="22">
        <f t="shared" si="0"/>
        <v>8.506622401671176</v>
      </c>
      <c r="H23" s="14">
        <f t="shared" si="1"/>
        <v>9.86975684952788</v>
      </c>
      <c r="J23" s="19"/>
      <c r="K23" s="19">
        <v>1</v>
      </c>
      <c r="L23" s="19">
        <v>2</v>
      </c>
      <c r="M23" s="19">
        <v>3</v>
      </c>
      <c r="N23" s="19">
        <v>4</v>
      </c>
      <c r="O23" s="19">
        <v>5</v>
      </c>
      <c r="P23" s="19">
        <v>6</v>
      </c>
      <c r="Q23" s="19">
        <v>7</v>
      </c>
      <c r="R23" s="19">
        <v>8</v>
      </c>
    </row>
    <row r="24" spans="5:10" ht="12.75">
      <c r="E24">
        <v>0.0769437434843442</v>
      </c>
      <c r="F24" s="23">
        <v>1.58415750334896</v>
      </c>
      <c r="G24" s="22">
        <f t="shared" si="0"/>
        <v>7.979185951894467</v>
      </c>
      <c r="H24" s="14">
        <f t="shared" si="1"/>
        <v>9.223632745956456</v>
      </c>
      <c r="J24" s="19">
        <v>1</v>
      </c>
    </row>
    <row r="25" spans="5:10" ht="12.75">
      <c r="E25">
        <v>0.07958567251558701</v>
      </c>
      <c r="F25" s="23">
        <v>1.52744363383817</v>
      </c>
      <c r="G25" s="22">
        <f t="shared" si="0"/>
        <v>7.708859420870277</v>
      </c>
      <c r="H25" s="14">
        <f t="shared" si="1"/>
        <v>8.893420691369865</v>
      </c>
      <c r="J25" s="19">
        <v>2</v>
      </c>
    </row>
    <row r="26" spans="5:10" ht="12.75">
      <c r="E26">
        <v>0.07958567251558701</v>
      </c>
      <c r="F26" s="23">
        <v>1.52744363383817</v>
      </c>
      <c r="G26" s="22">
        <f t="shared" si="0"/>
        <v>7.708859420870277</v>
      </c>
      <c r="H26" s="14">
        <f t="shared" si="1"/>
        <v>8.893420691369865</v>
      </c>
      <c r="J26" s="19">
        <v>3</v>
      </c>
    </row>
    <row r="27" spans="5:10" ht="12.75">
      <c r="E27">
        <v>0.08805084955474361</v>
      </c>
      <c r="F27" s="23">
        <v>1.36230874302522</v>
      </c>
      <c r="G27" s="22">
        <f t="shared" si="0"/>
        <v>6.918536012448126</v>
      </c>
      <c r="H27" s="14">
        <f t="shared" si="1"/>
        <v>7.931935748627559</v>
      </c>
      <c r="J27" s="19">
        <v>4</v>
      </c>
    </row>
    <row r="28" spans="5:10" ht="12.75">
      <c r="E28">
        <v>0.0992942682929773</v>
      </c>
      <c r="F28" s="23">
        <v>1.18399050754828</v>
      </c>
      <c r="G28" s="22">
        <f t="shared" si="0"/>
        <v>6.059186788788121</v>
      </c>
      <c r="H28" s="14">
        <f t="shared" si="1"/>
        <v>6.8936918161465774</v>
      </c>
      <c r="J28" s="19">
        <v>5</v>
      </c>
    </row>
    <row r="29" spans="5:10" ht="12.75">
      <c r="E29">
        <v>0.0993139500558708</v>
      </c>
      <c r="F29" s="23">
        <v>1.18997646335589</v>
      </c>
      <c r="G29" s="22">
        <f t="shared" si="0"/>
        <v>6.088143493564445</v>
      </c>
      <c r="H29" s="14">
        <f t="shared" si="1"/>
        <v>6.928544574086492</v>
      </c>
      <c r="J29" s="19">
        <v>6</v>
      </c>
    </row>
    <row r="30" spans="5:10" ht="12.75">
      <c r="E30">
        <v>0.108801233089536</v>
      </c>
      <c r="F30" s="23">
        <v>1.06704401279309</v>
      </c>
      <c r="G30" s="22">
        <f t="shared" si="0"/>
        <v>5.491805197395525</v>
      </c>
      <c r="H30" s="14">
        <f t="shared" si="1"/>
        <v>6.212780027849991</v>
      </c>
      <c r="J30" s="19">
        <v>7</v>
      </c>
    </row>
    <row r="31" spans="5:10" ht="12.75">
      <c r="E31">
        <v>0.11415445210594799</v>
      </c>
      <c r="F31" s="23">
        <v>1.00779772530743</v>
      </c>
      <c r="G31" s="22">
        <f t="shared" si="0"/>
        <v>5.203086786900985</v>
      </c>
      <c r="H31" s="14">
        <f t="shared" si="1"/>
        <v>5.867823168337072</v>
      </c>
      <c r="J31" s="19">
        <v>8</v>
      </c>
    </row>
    <row r="32" spans="5:10" ht="12.75">
      <c r="E32">
        <v>0.12093191021333301</v>
      </c>
      <c r="F32" s="23">
        <v>0.941977767102128</v>
      </c>
      <c r="G32" s="22">
        <f t="shared" si="0"/>
        <v>4.881241704672215</v>
      </c>
      <c r="H32" s="14">
        <f t="shared" si="1"/>
        <v>5.484591626930058</v>
      </c>
      <c r="J32" s="19">
        <v>9</v>
      </c>
    </row>
    <row r="33" spans="5:10" ht="12.75">
      <c r="E33">
        <v>0.127495383818243</v>
      </c>
      <c r="F33" s="23">
        <v>0.885054087505656</v>
      </c>
      <c r="G33" s="22">
        <f t="shared" si="0"/>
        <v>4.6019077429691295</v>
      </c>
      <c r="H33" s="14">
        <f t="shared" si="1"/>
        <v>5.153157969584501</v>
      </c>
      <c r="J33" s="19">
        <v>10</v>
      </c>
    </row>
    <row r="34" spans="5:10" ht="12.75">
      <c r="E34">
        <v>0.135064905696472</v>
      </c>
      <c r="F34" s="23">
        <v>0.827250600172632</v>
      </c>
      <c r="G34" s="22">
        <f t="shared" si="0"/>
        <v>4.31724953206364</v>
      </c>
      <c r="H34" s="14">
        <f t="shared" si="1"/>
        <v>4.8166017007360775</v>
      </c>
      <c r="J34" s="19">
        <v>11</v>
      </c>
    </row>
    <row r="35" spans="5:10" ht="12.75">
      <c r="E35">
        <v>0.138361440816185</v>
      </c>
      <c r="F35" s="23">
        <v>0.805986349811554</v>
      </c>
      <c r="G35" s="22">
        <f t="shared" si="0"/>
        <v>4.212262170050886</v>
      </c>
      <c r="H35" s="14">
        <f t="shared" si="1"/>
        <v>4.6927922717279005</v>
      </c>
      <c r="J35" s="19">
        <v>12</v>
      </c>
    </row>
    <row r="36" spans="5:10" ht="12.75">
      <c r="E36">
        <v>0.14657609080582198</v>
      </c>
      <c r="F36" s="23">
        <v>0.753346830465089</v>
      </c>
      <c r="G36" s="22">
        <f t="shared" si="0"/>
        <v>3.951706096317447</v>
      </c>
      <c r="H36" s="14">
        <f t="shared" si="1"/>
        <v>4.386302801237092</v>
      </c>
      <c r="J36" s="19">
        <v>13</v>
      </c>
    </row>
    <row r="37" spans="5:10" ht="12.75">
      <c r="E37">
        <v>0.15304800050804102</v>
      </c>
      <c r="F37" s="23">
        <v>0.715233564307736</v>
      </c>
      <c r="G37" s="22">
        <f t="shared" si="0"/>
        <v>3.7624343834845457</v>
      </c>
      <c r="H37" s="14">
        <f t="shared" si="1"/>
        <v>4.164391299987284</v>
      </c>
      <c r="J37" s="19">
        <v>14</v>
      </c>
    </row>
    <row r="38" spans="5:10" ht="12.75">
      <c r="E38">
        <v>0.154531379872354</v>
      </c>
      <c r="F38" s="23">
        <v>0.707822110986478</v>
      </c>
      <c r="G38" s="22">
        <f t="shared" si="0"/>
        <v>3.725565743891543</v>
      </c>
      <c r="H38" s="14">
        <f t="shared" si="1"/>
        <v>4.121238694640551</v>
      </c>
      <c r="J38" s="19">
        <v>15</v>
      </c>
    </row>
    <row r="39" spans="5:10" ht="12.75">
      <c r="E39">
        <v>0.17762303274193303</v>
      </c>
      <c r="F39" s="23">
        <v>0.599458506400005</v>
      </c>
      <c r="G39" s="22">
        <f t="shared" si="0"/>
        <v>3.183966001501735</v>
      </c>
      <c r="H39" s="14">
        <f t="shared" si="1"/>
        <v>3.490300110806128</v>
      </c>
      <c r="J39" s="19">
        <v>16</v>
      </c>
    </row>
    <row r="40" spans="5:10" ht="12.75">
      <c r="E40">
        <v>0.187300486104633</v>
      </c>
      <c r="F40" s="23">
        <v>0.566080816838386</v>
      </c>
      <c r="G40" s="22">
        <f t="shared" si="0"/>
        <v>3.0161056864436273</v>
      </c>
      <c r="H40" s="14">
        <f t="shared" si="1"/>
        <v>3.295961132659015</v>
      </c>
      <c r="J40" s="19">
        <v>17</v>
      </c>
    </row>
    <row r="41" spans="5:10" ht="12.75">
      <c r="E41">
        <v>0.187300486104633</v>
      </c>
      <c r="F41" s="23">
        <v>0.566080816838386</v>
      </c>
      <c r="G41" s="22">
        <f t="shared" si="0"/>
        <v>3.0161056864436273</v>
      </c>
      <c r="H41" s="14">
        <f t="shared" si="1"/>
        <v>3.295961132659015</v>
      </c>
      <c r="J41" s="19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Лев Литвинов</cp:lastModifiedBy>
  <dcterms:created xsi:type="dcterms:W3CDTF">2019-05-13T15:15:22Z</dcterms:created>
  <dcterms:modified xsi:type="dcterms:W3CDTF">2021-08-08T10:36:26Z</dcterms:modified>
  <cp:category/>
  <cp:version/>
  <cp:contentType/>
  <cp:contentStatus/>
</cp:coreProperties>
</file>