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767" windowWidth="12375" windowHeight="15150" tabRatio="605" activeTab="0"/>
  </bookViews>
  <sheets>
    <sheet name="3.1_FN(mu(Ф))" sheetId="1" r:id="rId1"/>
    <sheet name="3.2_FN(D)" sheetId="2" r:id="rId2"/>
  </sheets>
  <definedNames/>
  <calcPr fullCalcOnLoad="1"/>
</workbook>
</file>

<file path=xl/sharedStrings.xml><?xml version="1.0" encoding="utf-8"?>
<sst xmlns="http://schemas.openxmlformats.org/spreadsheetml/2006/main" count="182" uniqueCount="57">
  <si>
    <t>Ф, %</t>
  </si>
  <si>
    <t>квадр.</t>
  </si>
  <si>
    <t>7 мм</t>
  </si>
  <si>
    <t>%Ф</t>
  </si>
  <si>
    <t>5 мм</t>
  </si>
  <si>
    <t>µe</t>
  </si>
  <si>
    <t>ГСО-5-7_УН</t>
  </si>
  <si>
    <t>Hmax =</t>
  </si>
  <si>
    <t>Образец</t>
  </si>
  <si>
    <t>С)v_пр</t>
  </si>
  <si>
    <t>С)1_-\+_пр</t>
  </si>
  <si>
    <t>С)2_-\+_пр</t>
  </si>
  <si>
    <t>С)3_-\+_пр</t>
  </si>
  <si>
    <t>С)4_-\+_пр</t>
  </si>
  <si>
    <t>С)5_-\+_пр</t>
  </si>
  <si>
    <t>С)6_-\+_пр</t>
  </si>
  <si>
    <t>С)7_-\+_пр</t>
  </si>
  <si>
    <t>С)8_-\+_пр</t>
  </si>
  <si>
    <t>С)9_-\+_пр</t>
  </si>
  <si>
    <t>С)10_-\+_пр</t>
  </si>
  <si>
    <t>С)в_-\+_пр</t>
  </si>
  <si>
    <t>э</t>
  </si>
  <si>
    <t>А/м</t>
  </si>
  <si>
    <t>лин.</t>
  </si>
  <si>
    <t>a1_1 =</t>
  </si>
  <si>
    <t>b2_1 =</t>
  </si>
  <si>
    <t>b1_1 =</t>
  </si>
  <si>
    <t>a1_2 =</t>
  </si>
  <si>
    <t>b2_2 =</t>
  </si>
  <si>
    <t>b1_2 =</t>
  </si>
  <si>
    <t>Magne-Gage</t>
  </si>
  <si>
    <t>magnet#2</t>
  </si>
  <si>
    <t>magnet #2</t>
  </si>
  <si>
    <t>FN =</t>
  </si>
  <si>
    <t>*</t>
  </si>
  <si>
    <t>D  +</t>
  </si>
  <si>
    <t>мм</t>
  </si>
  <si>
    <t>mils</t>
  </si>
  <si>
    <t>D_sert</t>
  </si>
  <si>
    <t>FN_sert</t>
  </si>
  <si>
    <t>D_mg</t>
  </si>
  <si>
    <t>FN_mg</t>
  </si>
  <si>
    <t>SMR1363</t>
  </si>
  <si>
    <t>SMR1364</t>
  </si>
  <si>
    <t>F%</t>
  </si>
  <si>
    <t>Dотрыв</t>
  </si>
  <si>
    <t>CKO</t>
  </si>
  <si>
    <t>CKO/Fcp,%</t>
  </si>
  <si>
    <t>Прометей</t>
  </si>
  <si>
    <t>обр. Magne Gage</t>
  </si>
  <si>
    <t>обр. Teledyne</t>
  </si>
  <si>
    <t>ГСО СФФ</t>
  </si>
  <si>
    <t>FNn</t>
  </si>
  <si>
    <t>Dmg</t>
  </si>
  <si>
    <t>Dmg_T</t>
  </si>
  <si>
    <t>Dmg_Pr</t>
  </si>
  <si>
    <t>1/D_mg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</si>
</sst>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#,##0.0000"/>
    <numFmt numFmtId="170" formatCode="#,##0.000000"/>
  </numFmts>
  <fonts count="76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6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17"/>
      <name val="Times New Roman"/>
      <family val="1"/>
    </font>
    <font>
      <b/>
      <sz val="11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color indexed="60"/>
      <name val="Arial Cyr"/>
      <family val="0"/>
    </font>
    <font>
      <b/>
      <sz val="10"/>
      <color indexed="14"/>
      <name val="Arial Cyr"/>
      <family val="0"/>
    </font>
    <font>
      <sz val="10"/>
      <color indexed="14"/>
      <name val="Arial Cyr"/>
      <family val="0"/>
    </font>
    <font>
      <b/>
      <sz val="10"/>
      <color indexed="17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63"/>
      <name val="Calibri"/>
      <family val="0"/>
    </font>
    <font>
      <sz val="11"/>
      <color indexed="63"/>
      <name val="Calibri"/>
      <family val="0"/>
    </font>
    <font>
      <sz val="11"/>
      <color indexed="63"/>
      <name val="Symbol"/>
      <family val="0"/>
    </font>
    <font>
      <sz val="10"/>
      <color indexed="63"/>
      <name val="Calibri"/>
      <family val="0"/>
    </font>
    <font>
      <sz val="10"/>
      <color indexed="12"/>
      <name val="Calibri"/>
      <family val="0"/>
    </font>
    <font>
      <sz val="12"/>
      <color indexed="63"/>
      <name val="Symbol"/>
      <family val="0"/>
    </font>
    <font>
      <sz val="12"/>
      <color indexed="63"/>
      <name val="Calibri"/>
      <family val="0"/>
    </font>
    <font>
      <vertAlign val="superscript"/>
      <sz val="10"/>
      <color indexed="63"/>
      <name val="Calibri"/>
      <family val="0"/>
    </font>
    <font>
      <vertAlign val="superscript"/>
      <sz val="10"/>
      <color indexed="12"/>
      <name val="Calibri"/>
      <family val="0"/>
    </font>
    <font>
      <sz val="9"/>
      <color indexed="63"/>
      <name val="Calibri"/>
      <family val="0"/>
    </font>
    <font>
      <sz val="10"/>
      <color indexed="60"/>
      <name val="Calibri"/>
      <family val="0"/>
    </font>
    <font>
      <vertAlign val="superscript"/>
      <sz val="10"/>
      <color indexed="60"/>
      <name val="Calibri"/>
      <family val="0"/>
    </font>
    <font>
      <vertAlign val="superscript"/>
      <sz val="9"/>
      <color indexed="63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sz val="10"/>
      <color rgb="FFC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B050"/>
      <name val="Times New Roman"/>
      <family val="1"/>
    </font>
    <font>
      <b/>
      <sz val="10"/>
      <color rgb="FFC00000"/>
      <name val="Arial Cyr"/>
      <family val="0"/>
    </font>
    <font>
      <b/>
      <sz val="10"/>
      <color rgb="FF0000FF"/>
      <name val="Arial Cyr"/>
      <family val="0"/>
    </font>
    <font>
      <b/>
      <sz val="10"/>
      <color rgb="FFC00000"/>
      <name val="Times New Roman"/>
      <family val="1"/>
    </font>
    <font>
      <b/>
      <sz val="10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4"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67" fontId="0" fillId="0" borderId="0" xfId="0" applyNumberFormat="1" applyFill="1" applyBorder="1" applyAlignment="1">
      <alignment horizontal="left" vertical="top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68" fillId="0" borderId="0" xfId="0" applyFont="1" applyFill="1" applyBorder="1" applyAlignment="1">
      <alignment horizontal="left" vertical="top"/>
    </xf>
    <xf numFmtId="0" fontId="69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1" fontId="0" fillId="0" borderId="0" xfId="0" applyNumberFormat="1" applyAlignment="1">
      <alignment/>
    </xf>
    <xf numFmtId="167" fontId="68" fillId="0" borderId="0" xfId="0" applyNumberFormat="1" applyFont="1" applyFill="1" applyBorder="1" applyAlignment="1">
      <alignment horizontal="left" vertical="top"/>
    </xf>
    <xf numFmtId="167" fontId="69" fillId="0" borderId="0" xfId="0" applyNumberFormat="1" applyFont="1" applyFill="1" applyBorder="1" applyAlignment="1">
      <alignment horizontal="left" vertical="top"/>
    </xf>
    <xf numFmtId="2" fontId="5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59" fillId="0" borderId="0" xfId="0" applyFont="1" applyAlignment="1">
      <alignment/>
    </xf>
    <xf numFmtId="0" fontId="70" fillId="0" borderId="0" xfId="0" applyFont="1" applyAlignment="1">
      <alignment/>
    </xf>
    <xf numFmtId="1" fontId="71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2" fontId="70" fillId="0" borderId="0" xfId="0" applyNumberFormat="1" applyFont="1" applyFill="1" applyBorder="1" applyAlignment="1">
      <alignment horizontal="left" vertical="top"/>
    </xf>
    <xf numFmtId="1" fontId="68" fillId="0" borderId="0" xfId="0" applyNumberFormat="1" applyFont="1" applyAlignment="1">
      <alignment/>
    </xf>
    <xf numFmtId="166" fontId="68" fillId="0" borderId="0" xfId="0" applyNumberFormat="1" applyFont="1" applyAlignment="1">
      <alignment/>
    </xf>
    <xf numFmtId="166" fontId="71" fillId="0" borderId="0" xfId="0" applyNumberFormat="1" applyFont="1" applyAlignment="1">
      <alignment/>
    </xf>
    <xf numFmtId="166" fontId="69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71" fillId="0" borderId="0" xfId="0" applyFont="1" applyFill="1" applyBorder="1" applyAlignment="1">
      <alignment horizontal="left" vertical="top"/>
    </xf>
    <xf numFmtId="167" fontId="71" fillId="0" borderId="0" xfId="0" applyNumberFormat="1" applyFont="1" applyFill="1" applyBorder="1" applyAlignment="1">
      <alignment horizontal="left" vertical="top"/>
    </xf>
    <xf numFmtId="168" fontId="68" fillId="0" borderId="0" xfId="0" applyNumberFormat="1" applyFont="1" applyFill="1" applyBorder="1" applyAlignment="1">
      <alignment horizontal="left" vertical="top"/>
    </xf>
    <xf numFmtId="168" fontId="71" fillId="0" borderId="0" xfId="0" applyNumberFormat="1" applyFont="1" applyFill="1" applyBorder="1" applyAlignment="1">
      <alignment horizontal="left" vertical="top"/>
    </xf>
    <xf numFmtId="168" fontId="69" fillId="0" borderId="0" xfId="0" applyNumberFormat="1" applyFont="1" applyFill="1" applyBorder="1" applyAlignment="1">
      <alignment horizontal="left" vertical="top"/>
    </xf>
    <xf numFmtId="0" fontId="70" fillId="33" borderId="0" xfId="0" applyFont="1" applyFill="1" applyAlignment="1">
      <alignment/>
    </xf>
    <xf numFmtId="1" fontId="5" fillId="0" borderId="0" xfId="0" applyNumberFormat="1" applyFont="1" applyAlignment="1">
      <alignment/>
    </xf>
    <xf numFmtId="1" fontId="68" fillId="0" borderId="0" xfId="0" applyNumberFormat="1" applyFont="1" applyFill="1" applyBorder="1" applyAlignment="1">
      <alignment horizontal="left" vertical="top"/>
    </xf>
    <xf numFmtId="1" fontId="71" fillId="0" borderId="0" xfId="0" applyNumberFormat="1" applyFont="1" applyFill="1" applyBorder="1" applyAlignment="1">
      <alignment horizontal="left" vertical="top"/>
    </xf>
    <xf numFmtId="1" fontId="69" fillId="0" borderId="0" xfId="0" applyNumberFormat="1" applyFont="1" applyFill="1" applyBorder="1" applyAlignment="1">
      <alignment horizontal="left" vertical="top"/>
    </xf>
    <xf numFmtId="1" fontId="0" fillId="34" borderId="0" xfId="0" applyNumberFormat="1" applyFill="1" applyBorder="1" applyAlignment="1">
      <alignment horizontal="left" vertical="top"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167" fontId="5" fillId="0" borderId="0" xfId="0" applyNumberFormat="1" applyFont="1" applyFill="1" applyBorder="1" applyAlignment="1">
      <alignment horizontal="left" vertical="top"/>
    </xf>
    <xf numFmtId="168" fontId="5" fillId="0" borderId="0" xfId="0" applyNumberFormat="1" applyFont="1" applyFill="1" applyBorder="1" applyAlignment="1">
      <alignment horizontal="left" vertical="top"/>
    </xf>
    <xf numFmtId="166" fontId="0" fillId="0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67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1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13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4" fillId="0" borderId="0" xfId="0" applyNumberFormat="1" applyFont="1" applyAlignment="1">
      <alignment/>
    </xf>
    <xf numFmtId="2" fontId="16" fillId="0" borderId="14" xfId="0" applyNumberFormat="1" applyFont="1" applyBorder="1" applyAlignment="1">
      <alignment/>
    </xf>
    <xf numFmtId="165" fontId="72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2" fontId="73" fillId="0" borderId="16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16" fillId="0" borderId="12" xfId="0" applyNumberFormat="1" applyFont="1" applyBorder="1" applyAlignment="1">
      <alignment/>
    </xf>
    <xf numFmtId="165" fontId="72" fillId="0" borderId="18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73" fillId="0" borderId="18" xfId="0" applyNumberFormat="1" applyFont="1" applyBorder="1" applyAlignment="1">
      <alignment/>
    </xf>
    <xf numFmtId="0" fontId="14" fillId="0" borderId="0" xfId="0" applyFont="1" applyAlignment="1">
      <alignment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6" fillId="0" borderId="0" xfId="0" applyFont="1" applyAlignment="1">
      <alignment/>
    </xf>
    <xf numFmtId="2" fontId="14" fillId="0" borderId="16" xfId="0" applyNumberFormat="1" applyFont="1" applyBorder="1" applyAlignment="1">
      <alignment/>
    </xf>
    <xf numFmtId="2" fontId="14" fillId="0" borderId="18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5" fontId="74" fillId="0" borderId="0" xfId="0" applyNumberFormat="1" applyFont="1" applyAlignment="1">
      <alignment/>
    </xf>
    <xf numFmtId="0" fontId="74" fillId="0" borderId="19" xfId="0" applyFont="1" applyBorder="1" applyAlignment="1">
      <alignment/>
    </xf>
    <xf numFmtId="0" fontId="75" fillId="0" borderId="10" xfId="0" applyFont="1" applyBorder="1" applyAlignment="1">
      <alignment/>
    </xf>
    <xf numFmtId="165" fontId="75" fillId="0" borderId="0" xfId="0" applyNumberFormat="1" applyFont="1" applyAlignment="1">
      <alignment/>
    </xf>
    <xf numFmtId="165" fontId="75" fillId="0" borderId="10" xfId="0" applyNumberFormat="1" applyFont="1" applyBorder="1" applyAlignment="1">
      <alignment/>
    </xf>
    <xf numFmtId="0" fontId="75" fillId="0" borderId="0" xfId="0" applyFon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m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Ф)_468 э (5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mm)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"/>
          <c:y val="0.1255"/>
          <c:w val="0.84725"/>
          <c:h val="0.7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'3.1_FN(mu(Ф))'!$B$8:$B$27</c:f>
              <c:numCache/>
            </c:numRef>
          </c:xVal>
          <c:yVal>
            <c:numRef>
              <c:f>'3.1_FN(mu(Ф))'!$C$8:$C$27</c:f>
              <c:numCache/>
            </c:numRef>
          </c:yVal>
          <c:smooth val="0"/>
        </c:ser>
        <c:axId val="14955819"/>
        <c:axId val="384644"/>
      </c:scatterChart>
      <c:valAx>
        <c:axId val="1495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Ф, %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84644"/>
        <c:crosses val="autoZero"/>
        <c:crossBetween val="midCat"/>
        <c:dispUnits/>
      </c:valAx>
      <c:valAx>
        <c:axId val="38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49558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FN(%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Ф)_квадр_200 э (5мм)</a:t>
            </a:r>
          </a:p>
        </c:rich>
      </c:tx>
      <c:layout>
        <c:manualLayout>
          <c:xMode val="factor"/>
          <c:yMode val="factor"/>
          <c:x val="-0.004"/>
          <c:y val="-0.08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5"/>
          <c:y val="0.271"/>
          <c:w val="0.797"/>
          <c:h val="0.0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smooth val="0"/>
        </c:ser>
        <c:axId val="54256373"/>
        <c:axId val="18545310"/>
      </c:scatterChart>
      <c:valAx>
        <c:axId val="5425637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545310"/>
        <c:crosses val="autoZero"/>
        <c:crossBetween val="midCat"/>
        <c:dispUnits/>
      </c:valAx>
      <c:valAx>
        <c:axId val="18545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2563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FN(%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Ф)_квадр_97 э (5мм)</a:t>
            </a:r>
          </a:p>
        </c:rich>
      </c:tx>
      <c:layout>
        <c:manualLayout>
          <c:xMode val="factor"/>
          <c:yMode val="factor"/>
          <c:x val="-0.00375"/>
          <c:y val="-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5"/>
          <c:y val="0.33075"/>
          <c:w val="0.804"/>
          <c:h val="0.0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smooth val="0"/>
        </c:ser>
        <c:axId val="32690063"/>
        <c:axId val="25775112"/>
      </c:scatterChart>
      <c:valAx>
        <c:axId val="3269006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775112"/>
        <c:crosses val="autoZero"/>
        <c:crossBetween val="midCat"/>
        <c:dispUnits/>
      </c:valAx>
      <c:valAx>
        <c:axId val="25775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6900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m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Ф)_200 э _лин 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7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mm)</a:t>
            </a:r>
          </a:p>
        </c:rich>
      </c:tx>
      <c:layout>
        <c:manualLayout>
          <c:xMode val="factor"/>
          <c:yMode val="factor"/>
          <c:x val="-0.004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325"/>
          <c:w val="0.95175"/>
          <c:h val="0.8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'3.1_FN(mu(Ф))'!$B$35:$B$56</c:f>
              <c:numCache/>
            </c:numRef>
          </c:xVal>
          <c:yVal>
            <c:numRef>
              <c:f>'3.1_FN(mu(Ф))'!$F$35:$F$56</c:f>
              <c:numCache/>
            </c:numRef>
          </c:yVal>
          <c:smooth val="0"/>
        </c:ser>
        <c:axId val="30649417"/>
        <c:axId val="7409298"/>
      </c:scatterChart>
      <c:valAx>
        <c:axId val="306494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409298"/>
        <c:crosses val="autoZero"/>
        <c:crossBetween val="midCat"/>
        <c:dispUnits/>
      </c:valAx>
      <c:valAx>
        <c:axId val="7409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6494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m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Ф)_97 э_лин 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7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mm)</a:t>
            </a:r>
          </a:p>
        </c:rich>
      </c:tx>
      <c:layout>
        <c:manualLayout>
          <c:xMode val="factor"/>
          <c:yMode val="factor"/>
          <c:x val="-0.004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325"/>
          <c:w val="0.95175"/>
          <c:h val="0.8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'3.1_FN(mu(Ф))'!$B$35:$B$56</c:f>
              <c:numCache/>
            </c:numRef>
          </c:xVal>
          <c:yVal>
            <c:numRef>
              <c:f>'3.1_FN(mu(Ф))'!$G$35:$G$56</c:f>
              <c:numCache/>
            </c:numRef>
          </c:yVal>
          <c:smooth val="0"/>
        </c:ser>
        <c:axId val="66683683"/>
        <c:axId val="63282236"/>
      </c:scatterChart>
      <c:valAx>
        <c:axId val="666836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82236"/>
        <c:crosses val="autoZero"/>
        <c:crossBetween val="midCat"/>
        <c:dispUnits/>
      </c:valAx>
      <c:valAx>
        <c:axId val="63282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6836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m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Ф)_48 э_лин 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7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mm)</a:t>
            </a:r>
          </a:p>
        </c:rich>
      </c:tx>
      <c:layout>
        <c:manualLayout>
          <c:xMode val="factor"/>
          <c:yMode val="factor"/>
          <c:x val="-0.004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325"/>
          <c:w val="0.95175"/>
          <c:h val="0.8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'3.1_FN(mu(Ф))'!$B$35:$B$56</c:f>
              <c:numCache/>
            </c:numRef>
          </c:xVal>
          <c:yVal>
            <c:numRef>
              <c:f>'3.1_FN(mu(Ф))'!$H$35:$H$56</c:f>
              <c:numCache/>
            </c:numRef>
          </c:yVal>
          <c:smooth val="0"/>
        </c:ser>
        <c:axId val="32669213"/>
        <c:axId val="25587462"/>
      </c:scatterChart>
      <c:valAx>
        <c:axId val="3266921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587462"/>
        <c:crosses val="autoZero"/>
        <c:crossBetween val="midCat"/>
        <c:dispUnits/>
      </c:valAx>
      <c:valAx>
        <c:axId val="25587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6692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m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Ф)_24 э_лин 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7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mm)</a:t>
            </a:r>
          </a:p>
        </c:rich>
      </c:tx>
      <c:layout>
        <c:manualLayout>
          <c:xMode val="factor"/>
          <c:yMode val="factor"/>
          <c:x val="-0.004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325"/>
          <c:w val="0.95175"/>
          <c:h val="0.8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'3.1_FN(mu(Ф))'!$B$35:$B$56</c:f>
              <c:numCache/>
            </c:numRef>
          </c:xVal>
          <c:yVal>
            <c:numRef>
              <c:f>'3.1_FN(mu(Ф))'!$I$35:$I$56</c:f>
              <c:numCache/>
            </c:numRef>
          </c:yVal>
          <c:smooth val="0"/>
        </c:ser>
        <c:axId val="28960567"/>
        <c:axId val="59318512"/>
      </c:scatterChart>
      <c:valAx>
        <c:axId val="289605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18512"/>
        <c:crosses val="autoZero"/>
        <c:crossBetween val="midCat"/>
        <c:dispUnits/>
      </c:valAx>
      <c:valAx>
        <c:axId val="59318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605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FNn(Dmg)</a:t>
            </a:r>
          </a:p>
        </c:rich>
      </c:tx>
      <c:layout>
        <c:manualLayout>
          <c:xMode val="factor"/>
          <c:yMode val="factor"/>
          <c:x val="-0.002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0655"/>
          <c:w val="0.88825"/>
          <c:h val="0.85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'3.2_FN(D)'!$F$19:$F$26</c:f>
              <c:numCache/>
            </c:numRef>
          </c:xVal>
          <c:yVal>
            <c:numRef>
              <c:f>'3.2_FN(D)'!$J$19:$J$26</c:f>
              <c:numCache/>
            </c:numRef>
          </c:yVal>
          <c:smooth val="0"/>
        </c:ser>
        <c:axId val="64104561"/>
        <c:axId val="40070138"/>
      </c:scatterChart>
      <c:valAx>
        <c:axId val="641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Dmg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0070138"/>
        <c:crosses val="autoZero"/>
        <c:crossBetween val="midCat"/>
        <c:dispUnits/>
      </c:valAx>
      <c:valAx>
        <c:axId val="40070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FNn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41045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Dmg(x)_Magne Gage</a:t>
            </a:r>
          </a:p>
        </c:rich>
      </c:tx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05775"/>
          <c:w val="0.91575"/>
          <c:h val="0.8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'3.2_FN(D)'!$A$6:$A$13</c:f>
              <c:numCache/>
            </c:numRef>
          </c:xVal>
          <c:yVal>
            <c:numRef>
              <c:f>'3.2_FN(D)'!$E$6:$E$13</c:f>
              <c:numCache/>
            </c:numRef>
          </c:yVal>
          <c:smooth val="0"/>
        </c:ser>
        <c:axId val="25086923"/>
        <c:axId val="24455716"/>
      </c:scatterChart>
      <c:valAx>
        <c:axId val="2508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4455716"/>
        <c:crosses val="autoZero"/>
        <c:crossBetween val="midCat"/>
        <c:dispUnits/>
      </c:valAx>
      <c:valAx>
        <c:axId val="24455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Dmg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50869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Фэ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(Dmg)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22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'3.2_FN(D)'!$I$32:$I$41</c:f>
              <c:numCache/>
            </c:numRef>
          </c:xVal>
          <c:yVal>
            <c:numRef>
              <c:f>'3.2_FN(D)'!$L$32:$L$41</c:f>
              <c:numCache/>
            </c:numRef>
          </c:yVal>
          <c:smooth val="0"/>
        </c:ser>
        <c:axId val="18774853"/>
        <c:axId val="34755950"/>
      </c:scatterChart>
      <c:valAx>
        <c:axId val="1877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Dmg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4755950"/>
        <c:crosses val="autoZero"/>
        <c:crossBetween val="midCat"/>
        <c:dispUnits/>
      </c:valAx>
      <c:valAx>
        <c:axId val="34755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Фэ,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87748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Dmg_T(Dmg_Pr)</a:t>
            </a:r>
          </a:p>
        </c:rich>
      </c:tx>
      <c:layout>
        <c:manualLayout>
          <c:xMode val="factor"/>
          <c:yMode val="factor"/>
          <c:x val="-0.002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"/>
          <c:y val="0.09775"/>
          <c:w val="0.8815"/>
          <c:h val="0.81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'3.2_FN(D)'!$C$47:$C$56</c:f>
              <c:numCache/>
            </c:numRef>
          </c:xVal>
          <c:yVal>
            <c:numRef>
              <c:f>'3.2_FN(D)'!$F$47:$F$56</c:f>
              <c:numCache/>
            </c:numRef>
          </c:yVal>
          <c:smooth val="0"/>
        </c:ser>
        <c:axId val="44368095"/>
        <c:axId val="63768536"/>
      </c:scatterChart>
      <c:valAx>
        <c:axId val="4436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Dmg_T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3768536"/>
        <c:crosses val="autoZero"/>
        <c:crossBetween val="midCat"/>
        <c:dispUnits/>
      </c:valAx>
      <c:valAx>
        <c:axId val="63768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Dmg_Pr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43680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m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Ф)_267 э (5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mm)</a:t>
            </a:r>
          </a:p>
        </c:rich>
      </c:tx>
      <c:layout>
        <c:manualLayout>
          <c:xMode val="factor"/>
          <c:yMode val="factor"/>
          <c:x val="-0.003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375"/>
          <c:w val="0.95225"/>
          <c:h val="0.8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339966"/>
                </a:solidFill>
              </a:ln>
            </c:spPr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'3.1_FN(mu(Ф))'!$B$6:$B$27</c:f>
              <c:numCache/>
            </c:numRef>
          </c:xVal>
          <c:yVal>
            <c:numRef>
              <c:f>'3.1_FN(mu(Ф))'!$E$6:$E$27</c:f>
              <c:numCache/>
            </c:numRef>
          </c:yVal>
          <c:smooth val="0"/>
        </c:ser>
        <c:axId val="3461797"/>
        <c:axId val="31156174"/>
      </c:scatterChart>
      <c:valAx>
        <c:axId val="34617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56174"/>
        <c:crosses val="autoZero"/>
        <c:crossBetween val="midCat"/>
        <c:dispUnits/>
      </c:valAx>
      <c:valAx>
        <c:axId val="311561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17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1/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Dmg(x)_Magne Gage</a:t>
            </a:r>
          </a:p>
        </c:rich>
      </c:tx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05775"/>
          <c:w val="0.97475"/>
          <c:h val="0.8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'3.2_FN(D)'!$A$6:$A$13</c:f>
              <c:numCache/>
            </c:numRef>
          </c:xVal>
          <c:yVal>
            <c:numRef>
              <c:f>'3.2_FN(D)'!$H$6:$H$13</c:f>
              <c:numCache/>
            </c:numRef>
          </c:yVal>
          <c:smooth val="0"/>
        </c:ser>
        <c:axId val="37045913"/>
        <c:axId val="64977762"/>
      </c:scatterChart>
      <c:valAx>
        <c:axId val="370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4977762"/>
        <c:crosses val="autoZero"/>
        <c:crossBetween val="midCat"/>
        <c:dispUnits/>
      </c:valAx>
      <c:valAx>
        <c:axId val="6497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1/</a:t>
                </a: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Dmg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70459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m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Ф)_24 э (5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mm)</a:t>
            </a:r>
          </a:p>
        </c:rich>
      </c:tx>
      <c:layout>
        <c:manualLayout>
          <c:xMode val="factor"/>
          <c:yMode val="factor"/>
          <c:x val="-0.007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1"/>
          <c:w val="0.904"/>
          <c:h val="0.84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y = 0,2110x + 1
R² = 0,9830</a:t>
                    </a:r>
                  </a:p>
                </c:rich>
              </c:tx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93300"/>
                        </a:solidFill>
                      </a:rPr>
                      <a:t>y = 0,0048x</a:t>
                    </a:r>
                    <a:r>
                      <a:rPr lang="en-US" cap="none" sz="1000" b="0" i="0" u="none" baseline="30000">
                        <a:solidFill>
                          <a:srgbClr val="9933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993300"/>
                        </a:solidFill>
                      </a:rPr>
                      <a:t> + 0,1458x + 1
R² = 0,9931</a:t>
                    </a:r>
                  </a:p>
                </c:rich>
              </c:tx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'3.1_FN(mu(Ф))'!$B$8:$B$27</c:f>
              <c:numCache/>
            </c:numRef>
          </c:xVal>
          <c:yVal>
            <c:numRef>
              <c:f>'3.1_FN(mu(Ф))'!$I$8:$I$27</c:f>
              <c:numCache/>
            </c:numRef>
          </c:yVal>
          <c:smooth val="0"/>
        </c:ser>
        <c:axId val="11970111"/>
        <c:axId val="40622136"/>
      </c:scatterChart>
      <c:valAx>
        <c:axId val="11970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Ф, %</a:t>
                </a:r>
              </a:p>
            </c:rich>
          </c:tx>
          <c:layout>
            <c:manualLayout>
              <c:xMode val="factor"/>
              <c:yMode val="factor"/>
              <c:x val="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0622136"/>
        <c:crosses val="autoZero"/>
        <c:crossBetween val="midCat"/>
        <c:dispUnits/>
      </c:valAx>
      <c:valAx>
        <c:axId val="40622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19701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m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Ф)_468 э_лин 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7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mm)</a:t>
            </a:r>
          </a:p>
        </c:rich>
      </c:tx>
      <c:layout>
        <c:manualLayout>
          <c:xMode val="factor"/>
          <c:yMode val="factor"/>
          <c:x val="-0.003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3025"/>
          <c:w val="0.95475"/>
          <c:h val="0.8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'3.1_FN(mu(Ф))'!$B$35:$B$56</c:f>
              <c:numCache/>
            </c:numRef>
          </c:xVal>
          <c:yVal>
            <c:numRef>
              <c:f>'3.1_FN(mu(Ф))'!$C$35:$C$56</c:f>
              <c:numCache/>
            </c:numRef>
          </c:yVal>
          <c:smooth val="0"/>
        </c:ser>
        <c:axId val="30054905"/>
        <c:axId val="2058690"/>
      </c:scatterChart>
      <c:valAx>
        <c:axId val="3005490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58690"/>
        <c:crosses val="autoZero"/>
        <c:crossBetween val="midCat"/>
        <c:dispUnits/>
      </c:valAx>
      <c:valAx>
        <c:axId val="20586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0549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m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Ф)_267 э_лин 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7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mm)</a:t>
            </a:r>
          </a:p>
        </c:rich>
      </c:tx>
      <c:layout>
        <c:manualLayout>
          <c:xMode val="factor"/>
          <c:yMode val="factor"/>
          <c:x val="-0.004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385"/>
          <c:w val="0.95225"/>
          <c:h val="0.8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339966"/>
                </a:solidFill>
              </a:ln>
            </c:spPr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'3.1_FN(mu(Ф))'!$B$35:$B$56</c:f>
              <c:numCache/>
            </c:numRef>
          </c:xVal>
          <c:yVal>
            <c:numRef>
              <c:f>'3.1_FN(mu(Ф))'!$E$35:$E$56</c:f>
              <c:numCache/>
            </c:numRef>
          </c:yVal>
          <c:smooth val="0"/>
        </c:ser>
        <c:axId val="18528211"/>
        <c:axId val="32536172"/>
      </c:scatterChart>
      <c:valAx>
        <c:axId val="185282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36172"/>
        <c:crosses val="autoZero"/>
        <c:crossBetween val="midCat"/>
        <c:dispUnits/>
      </c:valAx>
      <c:valAx>
        <c:axId val="32536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5282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m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Ф)_401 э _лин 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7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mm)</a:t>
            </a:r>
          </a:p>
        </c:rich>
      </c:tx>
      <c:layout>
        <c:manualLayout>
          <c:xMode val="factor"/>
          <c:yMode val="factor"/>
          <c:x val="-0.004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325"/>
          <c:w val="0.95175"/>
          <c:h val="0.8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'3.1_FN(mu(Ф))'!$B$35:$B$56</c:f>
              <c:numCache/>
            </c:numRef>
          </c:xVal>
          <c:yVal>
            <c:numRef>
              <c:f>'3.1_FN(mu(Ф))'!$D$35:$D$56</c:f>
              <c:numCache/>
            </c:numRef>
          </c:yVal>
          <c:smooth val="0"/>
        </c:ser>
        <c:axId val="24390093"/>
        <c:axId val="18184246"/>
      </c:scatterChart>
      <c:valAx>
        <c:axId val="2439009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184246"/>
        <c:crosses val="autoZero"/>
        <c:crossBetween val="midCat"/>
        <c:dispUnits/>
      </c:valAx>
      <c:valAx>
        <c:axId val="18184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900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m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Ф)_401 э (5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mm)</a:t>
            </a:r>
          </a:p>
        </c:rich>
      </c:tx>
      <c:layout>
        <c:manualLayout>
          <c:xMode val="factor"/>
          <c:yMode val="factor"/>
          <c:x val="-0.007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2525"/>
          <c:w val="0.954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'3.1_FN(mu(Ф))'!$B$6:$B$27</c:f>
              <c:numCache/>
            </c:numRef>
          </c:xVal>
          <c:yVal>
            <c:numRef>
              <c:f>'3.1_FN(mu(Ф))'!$D$6:$D$27</c:f>
              <c:numCache/>
            </c:numRef>
          </c:yVal>
          <c:smooth val="0"/>
        </c:ser>
        <c:axId val="29440487"/>
        <c:axId val="63637792"/>
      </c:scatterChart>
      <c:valAx>
        <c:axId val="294404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637792"/>
        <c:crosses val="autoZero"/>
        <c:crossBetween val="midCat"/>
        <c:dispUnits/>
      </c:valAx>
      <c:valAx>
        <c:axId val="63637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4404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m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2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0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0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э (5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mm)</a:t>
            </a:r>
          </a:p>
        </c:rich>
      </c:tx>
      <c:layout>
        <c:manualLayout>
          <c:xMode val="factor"/>
          <c:yMode val="factor"/>
          <c:x val="-0.004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3075"/>
          <c:w val="0.95225"/>
          <c:h val="0.8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'3.1_FN(mu(Ф))'!$B$6:$B$27</c:f>
              <c:numCache/>
            </c:numRef>
          </c:xVal>
          <c:yVal>
            <c:numRef>
              <c:f>'3.1_FN(mu(Ф))'!$F$6:$F$27</c:f>
              <c:numCache/>
            </c:numRef>
          </c:yVal>
          <c:smooth val="0"/>
        </c:ser>
        <c:axId val="35869217"/>
        <c:axId val="54387498"/>
      </c:scatterChart>
      <c:valAx>
        <c:axId val="358692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387498"/>
        <c:crosses val="autoZero"/>
        <c:crossBetween val="midCat"/>
        <c:dispUnits/>
      </c:valAx>
      <c:valAx>
        <c:axId val="543874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8692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m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Ф)_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97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 э (5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mm)</a:t>
            </a:r>
          </a:p>
        </c:rich>
      </c:tx>
      <c:layout>
        <c:manualLayout>
          <c:xMode val="factor"/>
          <c:yMode val="factor"/>
          <c:x val="-0.007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36"/>
          <c:w val="0.9517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'3.1_FN(mu(Ф))'!$B$6:$B$27</c:f>
              <c:numCache/>
            </c:numRef>
          </c:xVal>
          <c:yVal>
            <c:numRef>
              <c:f>'3.1_FN(mu(Ф))'!$G$6:$G$27</c:f>
              <c:numCache/>
            </c:numRef>
          </c:yVal>
          <c:smooth val="0"/>
        </c:ser>
        <c:axId val="19725435"/>
        <c:axId val="43311188"/>
      </c:scatterChart>
      <c:valAx>
        <c:axId val="197254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311188"/>
        <c:crosses val="autoZero"/>
        <c:crossBetween val="midCat"/>
        <c:dispUnits/>
      </c:valAx>
      <c:valAx>
        <c:axId val="43311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7254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4</xdr:row>
      <xdr:rowOff>123825</xdr:rowOff>
    </xdr:from>
    <xdr:to>
      <xdr:col>14</xdr:col>
      <xdr:colOff>390525</xdr:colOff>
      <xdr:row>17</xdr:row>
      <xdr:rowOff>171450</xdr:rowOff>
    </xdr:to>
    <xdr:graphicFrame>
      <xdr:nvGraphicFramePr>
        <xdr:cNvPr id="1" name="Диаграмма 1"/>
        <xdr:cNvGraphicFramePr/>
      </xdr:nvGraphicFramePr>
      <xdr:xfrm>
        <a:off x="5305425" y="771525"/>
        <a:ext cx="2552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9525</xdr:colOff>
      <xdr:row>4</xdr:row>
      <xdr:rowOff>152400</xdr:rowOff>
    </xdr:from>
    <xdr:to>
      <xdr:col>24</xdr:col>
      <xdr:colOff>409575</xdr:colOff>
      <xdr:row>17</xdr:row>
      <xdr:rowOff>161925</xdr:rowOff>
    </xdr:to>
    <xdr:graphicFrame>
      <xdr:nvGraphicFramePr>
        <xdr:cNvPr id="2" name="Диаграмма 2"/>
        <xdr:cNvGraphicFramePr/>
      </xdr:nvGraphicFramePr>
      <xdr:xfrm>
        <a:off x="10829925" y="800100"/>
        <a:ext cx="25527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161925</xdr:colOff>
      <xdr:row>5</xdr:row>
      <xdr:rowOff>9525</xdr:rowOff>
    </xdr:from>
    <xdr:to>
      <xdr:col>40</xdr:col>
      <xdr:colOff>28575</xdr:colOff>
      <xdr:row>16</xdr:row>
      <xdr:rowOff>19050</xdr:rowOff>
    </xdr:to>
    <xdr:graphicFrame>
      <xdr:nvGraphicFramePr>
        <xdr:cNvPr id="3" name="Диаграмма 3"/>
        <xdr:cNvGraphicFramePr/>
      </xdr:nvGraphicFramePr>
      <xdr:xfrm>
        <a:off x="19002375" y="819150"/>
        <a:ext cx="25336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85725</xdr:colOff>
      <xdr:row>31</xdr:row>
      <xdr:rowOff>133350</xdr:rowOff>
    </xdr:from>
    <xdr:to>
      <xdr:col>15</xdr:col>
      <xdr:colOff>104775</xdr:colOff>
      <xdr:row>44</xdr:row>
      <xdr:rowOff>76200</xdr:rowOff>
    </xdr:to>
    <xdr:graphicFrame>
      <xdr:nvGraphicFramePr>
        <xdr:cNvPr id="4" name="Диаграмма 4"/>
        <xdr:cNvGraphicFramePr/>
      </xdr:nvGraphicFramePr>
      <xdr:xfrm>
        <a:off x="5419725" y="5781675"/>
        <a:ext cx="2686050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95250</xdr:colOff>
      <xdr:row>32</xdr:row>
      <xdr:rowOff>47625</xdr:rowOff>
    </xdr:from>
    <xdr:to>
      <xdr:col>24</xdr:col>
      <xdr:colOff>476250</xdr:colOff>
      <xdr:row>44</xdr:row>
      <xdr:rowOff>19050</xdr:rowOff>
    </xdr:to>
    <xdr:graphicFrame>
      <xdr:nvGraphicFramePr>
        <xdr:cNvPr id="5" name="Диаграмма 5"/>
        <xdr:cNvGraphicFramePr/>
      </xdr:nvGraphicFramePr>
      <xdr:xfrm>
        <a:off x="10915650" y="5857875"/>
        <a:ext cx="253365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238125</xdr:colOff>
      <xdr:row>32</xdr:row>
      <xdr:rowOff>9525</xdr:rowOff>
    </xdr:from>
    <xdr:to>
      <xdr:col>19</xdr:col>
      <xdr:colOff>485775</xdr:colOff>
      <xdr:row>44</xdr:row>
      <xdr:rowOff>76200</xdr:rowOff>
    </xdr:to>
    <xdr:graphicFrame>
      <xdr:nvGraphicFramePr>
        <xdr:cNvPr id="6" name="Диаграмма 6"/>
        <xdr:cNvGraphicFramePr/>
      </xdr:nvGraphicFramePr>
      <xdr:xfrm>
        <a:off x="8239125" y="5819775"/>
        <a:ext cx="253365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9525</xdr:colOff>
      <xdr:row>4</xdr:row>
      <xdr:rowOff>142875</xdr:rowOff>
    </xdr:from>
    <xdr:to>
      <xdr:col>19</xdr:col>
      <xdr:colOff>409575</xdr:colOff>
      <xdr:row>17</xdr:row>
      <xdr:rowOff>123825</xdr:rowOff>
    </xdr:to>
    <xdr:graphicFrame>
      <xdr:nvGraphicFramePr>
        <xdr:cNvPr id="7" name="Диаграмма 11"/>
        <xdr:cNvGraphicFramePr/>
      </xdr:nvGraphicFramePr>
      <xdr:xfrm>
        <a:off x="8010525" y="790575"/>
        <a:ext cx="2686050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95250</xdr:colOff>
      <xdr:row>5</xdr:row>
      <xdr:rowOff>47625</xdr:rowOff>
    </xdr:from>
    <xdr:to>
      <xdr:col>29</xdr:col>
      <xdr:colOff>495300</xdr:colOff>
      <xdr:row>17</xdr:row>
      <xdr:rowOff>85725</xdr:rowOff>
    </xdr:to>
    <xdr:graphicFrame>
      <xdr:nvGraphicFramePr>
        <xdr:cNvPr id="8" name="Диаграмма 12"/>
        <xdr:cNvGraphicFramePr/>
      </xdr:nvGraphicFramePr>
      <xdr:xfrm>
        <a:off x="13601700" y="857250"/>
        <a:ext cx="2533650" cy="232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133350</xdr:colOff>
      <xdr:row>5</xdr:row>
      <xdr:rowOff>76200</xdr:rowOff>
    </xdr:from>
    <xdr:to>
      <xdr:col>35</xdr:col>
      <xdr:colOff>0</xdr:colOff>
      <xdr:row>17</xdr:row>
      <xdr:rowOff>28575</xdr:rowOff>
    </xdr:to>
    <xdr:graphicFrame>
      <xdr:nvGraphicFramePr>
        <xdr:cNvPr id="9" name="Диаграмма 13"/>
        <xdr:cNvGraphicFramePr/>
      </xdr:nvGraphicFramePr>
      <xdr:xfrm>
        <a:off x="16306800" y="885825"/>
        <a:ext cx="2533650" cy="2238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34</xdr:col>
      <xdr:colOff>0</xdr:colOff>
      <xdr:row>28</xdr:row>
      <xdr:rowOff>0</xdr:rowOff>
    </xdr:from>
    <xdr:to>
      <xdr:col>38</xdr:col>
      <xdr:colOff>409575</xdr:colOff>
      <xdr:row>28</xdr:row>
      <xdr:rowOff>19050</xdr:rowOff>
    </xdr:to>
    <xdr:graphicFrame>
      <xdr:nvGraphicFramePr>
        <xdr:cNvPr id="10" name="Диаграмма 21"/>
        <xdr:cNvGraphicFramePr/>
      </xdr:nvGraphicFramePr>
      <xdr:xfrm>
        <a:off x="18307050" y="5162550"/>
        <a:ext cx="2543175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39</xdr:col>
      <xdr:colOff>47625</xdr:colOff>
      <xdr:row>28</xdr:row>
      <xdr:rowOff>0</xdr:rowOff>
    </xdr:from>
    <xdr:to>
      <xdr:col>44</xdr:col>
      <xdr:colOff>19050</xdr:colOff>
      <xdr:row>28</xdr:row>
      <xdr:rowOff>95250</xdr:rowOff>
    </xdr:to>
    <xdr:graphicFrame>
      <xdr:nvGraphicFramePr>
        <xdr:cNvPr id="11" name="Диаграмма 23"/>
        <xdr:cNvGraphicFramePr/>
      </xdr:nvGraphicFramePr>
      <xdr:xfrm>
        <a:off x="21021675" y="5162550"/>
        <a:ext cx="2638425" cy="95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0</xdr:colOff>
      <xdr:row>32</xdr:row>
      <xdr:rowOff>0</xdr:rowOff>
    </xdr:from>
    <xdr:to>
      <xdr:col>29</xdr:col>
      <xdr:colOff>400050</xdr:colOff>
      <xdr:row>44</xdr:row>
      <xdr:rowOff>66675</xdr:rowOff>
    </xdr:to>
    <xdr:graphicFrame>
      <xdr:nvGraphicFramePr>
        <xdr:cNvPr id="12" name="Диаграмма 26"/>
        <xdr:cNvGraphicFramePr/>
      </xdr:nvGraphicFramePr>
      <xdr:xfrm>
        <a:off x="13506450" y="5810250"/>
        <a:ext cx="2533650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9525</xdr:colOff>
      <xdr:row>32</xdr:row>
      <xdr:rowOff>9525</xdr:rowOff>
    </xdr:from>
    <xdr:to>
      <xdr:col>34</xdr:col>
      <xdr:colOff>409575</xdr:colOff>
      <xdr:row>44</xdr:row>
      <xdr:rowOff>76200</xdr:rowOff>
    </xdr:to>
    <xdr:graphicFrame>
      <xdr:nvGraphicFramePr>
        <xdr:cNvPr id="13" name="Диаграмма 27"/>
        <xdr:cNvGraphicFramePr/>
      </xdr:nvGraphicFramePr>
      <xdr:xfrm>
        <a:off x="16182975" y="5819775"/>
        <a:ext cx="2533650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34</xdr:col>
      <xdr:colOff>514350</xdr:colOff>
      <xdr:row>32</xdr:row>
      <xdr:rowOff>57150</xdr:rowOff>
    </xdr:from>
    <xdr:to>
      <xdr:col>39</xdr:col>
      <xdr:colOff>381000</xdr:colOff>
      <xdr:row>44</xdr:row>
      <xdr:rowOff>123825</xdr:rowOff>
    </xdr:to>
    <xdr:graphicFrame>
      <xdr:nvGraphicFramePr>
        <xdr:cNvPr id="14" name="Диаграмма 28"/>
        <xdr:cNvGraphicFramePr/>
      </xdr:nvGraphicFramePr>
      <xdr:xfrm>
        <a:off x="18821400" y="5867400"/>
        <a:ext cx="2533650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40</xdr:col>
      <xdr:colOff>9525</xdr:colOff>
      <xdr:row>32</xdr:row>
      <xdr:rowOff>38100</xdr:rowOff>
    </xdr:from>
    <xdr:to>
      <xdr:col>44</xdr:col>
      <xdr:colOff>409575</xdr:colOff>
      <xdr:row>44</xdr:row>
      <xdr:rowOff>104775</xdr:rowOff>
    </xdr:to>
    <xdr:graphicFrame>
      <xdr:nvGraphicFramePr>
        <xdr:cNvPr id="15" name="Диаграмма 29"/>
        <xdr:cNvGraphicFramePr/>
      </xdr:nvGraphicFramePr>
      <xdr:xfrm>
        <a:off x="21516975" y="5848350"/>
        <a:ext cx="2533650" cy="2295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16</xdr:row>
      <xdr:rowOff>19050</xdr:rowOff>
    </xdr:from>
    <xdr:to>
      <xdr:col>19</xdr:col>
      <xdr:colOff>266700</xdr:colOff>
      <xdr:row>31</xdr:row>
      <xdr:rowOff>95250</xdr:rowOff>
    </xdr:to>
    <xdr:graphicFrame>
      <xdr:nvGraphicFramePr>
        <xdr:cNvPr id="1" name="Диаграмма 7"/>
        <xdr:cNvGraphicFramePr/>
      </xdr:nvGraphicFramePr>
      <xdr:xfrm>
        <a:off x="7600950" y="2638425"/>
        <a:ext cx="3571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0</xdr:row>
      <xdr:rowOff>180975</xdr:rowOff>
    </xdr:from>
    <xdr:to>
      <xdr:col>17</xdr:col>
      <xdr:colOff>400050</xdr:colOff>
      <xdr:row>14</xdr:row>
      <xdr:rowOff>114300</xdr:rowOff>
    </xdr:to>
    <xdr:graphicFrame>
      <xdr:nvGraphicFramePr>
        <xdr:cNvPr id="2" name="Диаграмма 8"/>
        <xdr:cNvGraphicFramePr/>
      </xdr:nvGraphicFramePr>
      <xdr:xfrm>
        <a:off x="7229475" y="180975"/>
        <a:ext cx="30099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390525</xdr:colOff>
      <xdr:row>33</xdr:row>
      <xdr:rowOff>85725</xdr:rowOff>
    </xdr:from>
    <xdr:to>
      <xdr:col>21</xdr:col>
      <xdr:colOff>657225</xdr:colOff>
      <xdr:row>50</xdr:row>
      <xdr:rowOff>133350</xdr:rowOff>
    </xdr:to>
    <xdr:graphicFrame>
      <xdr:nvGraphicFramePr>
        <xdr:cNvPr id="3" name="Диаграмма 10"/>
        <xdr:cNvGraphicFramePr/>
      </xdr:nvGraphicFramePr>
      <xdr:xfrm>
        <a:off x="9163050" y="5457825"/>
        <a:ext cx="34671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43</xdr:row>
      <xdr:rowOff>152400</xdr:rowOff>
    </xdr:from>
    <xdr:to>
      <xdr:col>13</xdr:col>
      <xdr:colOff>266700</xdr:colOff>
      <xdr:row>60</xdr:row>
      <xdr:rowOff>0</xdr:rowOff>
    </xdr:to>
    <xdr:graphicFrame>
      <xdr:nvGraphicFramePr>
        <xdr:cNvPr id="4" name="Диаграмма 11"/>
        <xdr:cNvGraphicFramePr/>
      </xdr:nvGraphicFramePr>
      <xdr:xfrm>
        <a:off x="4467225" y="7143750"/>
        <a:ext cx="35052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523875</xdr:colOff>
      <xdr:row>14</xdr:row>
      <xdr:rowOff>123825</xdr:rowOff>
    </xdr:to>
    <xdr:graphicFrame>
      <xdr:nvGraphicFramePr>
        <xdr:cNvPr id="5" name="Диаграмма 5"/>
        <xdr:cNvGraphicFramePr/>
      </xdr:nvGraphicFramePr>
      <xdr:xfrm>
        <a:off x="10906125" y="190500"/>
        <a:ext cx="3019425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6"/>
  <sheetViews>
    <sheetView tabSelected="1" zoomScale="104" zoomScaleNormal="104" zoomScalePageLayoutView="0" workbookViewId="0" topLeftCell="A1">
      <selection activeCell="L20" sqref="L20"/>
    </sheetView>
  </sheetViews>
  <sheetFormatPr defaultColWidth="9.33203125" defaultRowHeight="12.75"/>
  <cols>
    <col min="16" max="16" width="12" style="0" bestFit="1" customWidth="1"/>
    <col min="24" max="24" width="9.66015625" style="0" bestFit="1" customWidth="1"/>
  </cols>
  <sheetData>
    <row r="2" spans="1:9" ht="12.75">
      <c r="A2" s="5" t="s">
        <v>6</v>
      </c>
      <c r="B2" s="5"/>
      <c r="C2" s="4"/>
      <c r="D2" s="10"/>
      <c r="E2" s="5"/>
      <c r="F2" s="5"/>
      <c r="G2" s="5"/>
      <c r="H2" s="5"/>
      <c r="I2" s="5"/>
    </row>
    <row r="3" spans="1:47" ht="12.75">
      <c r="A3" s="33" t="s">
        <v>4</v>
      </c>
      <c r="B3" s="5"/>
      <c r="C3" s="35">
        <v>468.10987175549354</v>
      </c>
      <c r="D3" s="12">
        <v>400.9928863042012</v>
      </c>
      <c r="E3" s="36">
        <v>266.88457910776015</v>
      </c>
      <c r="F3" s="12">
        <v>200.3205139634996</v>
      </c>
      <c r="G3" s="12">
        <v>96.77110682705712</v>
      </c>
      <c r="H3" s="38">
        <v>48.31392510102671</v>
      </c>
      <c r="I3" s="37">
        <v>24.209112988562946</v>
      </c>
      <c r="J3" s="1" t="s">
        <v>21</v>
      </c>
      <c r="AL3" s="12"/>
      <c r="AM3" s="12"/>
      <c r="AN3" s="12"/>
      <c r="AO3" s="37"/>
      <c r="AU3" s="1"/>
    </row>
    <row r="4" spans="1:55" ht="12.75">
      <c r="A4" s="13" t="s">
        <v>7</v>
      </c>
      <c r="B4" s="13"/>
      <c r="C4" s="23">
        <v>37251</v>
      </c>
      <c r="D4" s="13">
        <v>31910</v>
      </c>
      <c r="E4" s="20">
        <v>21238</v>
      </c>
      <c r="F4" s="13">
        <v>15941</v>
      </c>
      <c r="G4" s="13">
        <v>7700.8</v>
      </c>
      <c r="H4" s="39">
        <v>3844.7</v>
      </c>
      <c r="I4" s="21">
        <v>1926.5</v>
      </c>
      <c r="J4" s="1" t="s">
        <v>22</v>
      </c>
      <c r="AL4" s="45"/>
      <c r="AM4" s="1"/>
      <c r="AN4" s="1"/>
      <c r="AU4" s="23"/>
      <c r="AY4" s="20"/>
      <c r="BC4" s="21"/>
    </row>
    <row r="5" spans="1:57" ht="12.75">
      <c r="A5" s="5" t="s">
        <v>8</v>
      </c>
      <c r="B5" s="5" t="s">
        <v>3</v>
      </c>
      <c r="C5" s="4" t="s">
        <v>5</v>
      </c>
      <c r="D5" s="4" t="s">
        <v>5</v>
      </c>
      <c r="E5" s="4" t="s">
        <v>5</v>
      </c>
      <c r="F5" s="4" t="s">
        <v>5</v>
      </c>
      <c r="G5" s="4" t="s">
        <v>5</v>
      </c>
      <c r="H5" s="40" t="s">
        <v>5</v>
      </c>
      <c r="I5" s="4" t="s">
        <v>5</v>
      </c>
      <c r="AU5" s="27"/>
      <c r="AV5" s="1"/>
      <c r="AW5" s="1"/>
      <c r="AY5" s="27"/>
      <c r="AZ5" s="1"/>
      <c r="BA5" s="1"/>
      <c r="BC5" s="27"/>
      <c r="BD5" s="1"/>
      <c r="BE5" s="1"/>
    </row>
    <row r="6" spans="1:57" ht="15">
      <c r="A6" s="5" t="s">
        <v>20</v>
      </c>
      <c r="B6" s="18">
        <v>0</v>
      </c>
      <c r="C6" s="24">
        <v>1.00148928</v>
      </c>
      <c r="D6" s="4">
        <v>0.999848425</v>
      </c>
      <c r="E6" s="25">
        <v>0.999876559</v>
      </c>
      <c r="F6" s="4">
        <v>1.000069141</v>
      </c>
      <c r="G6" s="4">
        <v>0.999800146</v>
      </c>
      <c r="H6" s="40">
        <v>0.99952716</v>
      </c>
      <c r="I6" s="26">
        <v>0.99939388</v>
      </c>
      <c r="AU6" s="14"/>
      <c r="AW6" s="22"/>
      <c r="AY6" s="29"/>
      <c r="BA6" s="22"/>
      <c r="BC6" s="15"/>
      <c r="BE6" s="22"/>
    </row>
    <row r="7" spans="1:57" ht="15">
      <c r="A7" s="5" t="s">
        <v>20</v>
      </c>
      <c r="B7" s="18">
        <v>0</v>
      </c>
      <c r="C7" s="24">
        <v>1.00144231</v>
      </c>
      <c r="D7" s="4">
        <v>0.999818623</v>
      </c>
      <c r="E7" s="25">
        <v>1.000039697</v>
      </c>
      <c r="F7" s="4">
        <v>1.000258923</v>
      </c>
      <c r="G7" s="4">
        <v>0.99927604</v>
      </c>
      <c r="H7" s="40">
        <v>0.99903792</v>
      </c>
      <c r="I7" s="26">
        <v>0.99922329</v>
      </c>
      <c r="AU7" s="14"/>
      <c r="AW7" s="22"/>
      <c r="AY7" s="29"/>
      <c r="BA7" s="22"/>
      <c r="BC7" s="15"/>
      <c r="BE7" s="22"/>
    </row>
    <row r="8" spans="1:57" ht="15">
      <c r="A8" s="5" t="s">
        <v>10</v>
      </c>
      <c r="B8" s="18">
        <v>0.98</v>
      </c>
      <c r="C8" s="24">
        <v>1.098095</v>
      </c>
      <c r="D8" s="4">
        <v>1.106316</v>
      </c>
      <c r="E8" s="25">
        <v>1.129851</v>
      </c>
      <c r="F8" s="4">
        <v>1.145521</v>
      </c>
      <c r="G8" s="4">
        <v>1.180083</v>
      </c>
      <c r="H8" s="40">
        <v>1.192198</v>
      </c>
      <c r="I8" s="26">
        <v>1.178811</v>
      </c>
      <c r="K8" s="24"/>
      <c r="AU8" s="14"/>
      <c r="AV8" s="2"/>
      <c r="AW8" s="22"/>
      <c r="AY8" s="29"/>
      <c r="AZ8" s="2"/>
      <c r="BA8" s="22"/>
      <c r="BC8" s="15"/>
      <c r="BD8" s="2"/>
      <c r="BE8" s="22"/>
    </row>
    <row r="9" spans="1:57" ht="15">
      <c r="A9" s="5" t="s">
        <v>10</v>
      </c>
      <c r="B9" s="18">
        <v>0.98</v>
      </c>
      <c r="C9" s="24">
        <v>1.098062</v>
      </c>
      <c r="D9" s="4">
        <v>1.106404</v>
      </c>
      <c r="E9" s="25">
        <v>1.129777</v>
      </c>
      <c r="F9" s="4">
        <v>1.146214</v>
      </c>
      <c r="G9" s="4">
        <v>1.180285</v>
      </c>
      <c r="H9" s="40">
        <v>1.191315</v>
      </c>
      <c r="I9" s="26">
        <v>1.175879</v>
      </c>
      <c r="K9" s="24"/>
      <c r="AU9" s="14"/>
      <c r="AV9" s="2"/>
      <c r="AW9" s="22"/>
      <c r="AY9" s="29"/>
      <c r="AZ9" s="2"/>
      <c r="BA9" s="22"/>
      <c r="BC9" s="15"/>
      <c r="BD9" s="2"/>
      <c r="BE9" s="22"/>
    </row>
    <row r="10" spans="1:57" ht="15">
      <c r="A10" s="5" t="s">
        <v>11</v>
      </c>
      <c r="B10" s="18">
        <v>2.02</v>
      </c>
      <c r="C10" s="24">
        <v>1.202998</v>
      </c>
      <c r="D10" s="4">
        <v>1.218943</v>
      </c>
      <c r="E10" s="25">
        <v>1.258112</v>
      </c>
      <c r="F10" s="4">
        <v>1.283817</v>
      </c>
      <c r="G10" s="4">
        <v>1.33339</v>
      </c>
      <c r="H10" s="41"/>
      <c r="I10" s="26">
        <v>1.31255</v>
      </c>
      <c r="K10" s="24"/>
      <c r="AU10" s="14"/>
      <c r="AV10" s="2"/>
      <c r="AW10" s="22"/>
      <c r="AY10" s="29"/>
      <c r="AZ10" s="2"/>
      <c r="BA10" s="22"/>
      <c r="BC10" s="15"/>
      <c r="BD10" s="2"/>
      <c r="BE10" s="22"/>
    </row>
    <row r="11" spans="1:57" ht="15">
      <c r="A11" s="5" t="s">
        <v>11</v>
      </c>
      <c r="B11" s="18">
        <v>2.02</v>
      </c>
      <c r="C11" s="24">
        <v>1.202997</v>
      </c>
      <c r="D11" s="4">
        <v>1.218965</v>
      </c>
      <c r="E11" s="25">
        <v>1.258118</v>
      </c>
      <c r="F11" s="4">
        <v>1.283828</v>
      </c>
      <c r="G11" s="4">
        <v>1.3337</v>
      </c>
      <c r="H11" s="41"/>
      <c r="I11" s="26">
        <v>1.312148</v>
      </c>
      <c r="K11" s="24"/>
      <c r="AU11" s="14"/>
      <c r="AV11" s="2"/>
      <c r="AW11" s="22"/>
      <c r="AY11" s="29"/>
      <c r="AZ11" s="2"/>
      <c r="BA11" s="22"/>
      <c r="BC11" s="15"/>
      <c r="BD11" s="2"/>
      <c r="BE11" s="22"/>
    </row>
    <row r="12" spans="1:57" ht="15">
      <c r="A12" s="5" t="s">
        <v>12</v>
      </c>
      <c r="B12" s="18">
        <v>5.18</v>
      </c>
      <c r="C12" s="24">
        <v>1.53402</v>
      </c>
      <c r="D12" s="4">
        <v>1.58163</v>
      </c>
      <c r="E12" s="25">
        <v>1.69887</v>
      </c>
      <c r="F12" s="4">
        <v>1.77651</v>
      </c>
      <c r="G12" s="4">
        <v>1.93879</v>
      </c>
      <c r="H12" s="40">
        <v>1.98849</v>
      </c>
      <c r="I12" s="26">
        <v>1.92179</v>
      </c>
      <c r="K12" s="24"/>
      <c r="AU12" s="14"/>
      <c r="AV12" s="2"/>
      <c r="AW12" s="22"/>
      <c r="AY12" s="29"/>
      <c r="AZ12" s="2"/>
      <c r="BA12" s="22"/>
      <c r="BC12" s="15"/>
      <c r="BD12" s="2"/>
      <c r="BE12" s="22"/>
    </row>
    <row r="13" spans="1:57" ht="15">
      <c r="A13" s="5" t="s">
        <v>12</v>
      </c>
      <c r="B13" s="18">
        <v>5.18</v>
      </c>
      <c r="C13" s="24">
        <v>1.53407</v>
      </c>
      <c r="D13" s="4">
        <v>1.58162</v>
      </c>
      <c r="E13" s="25">
        <v>1.6988</v>
      </c>
      <c r="F13" s="4">
        <v>1.77704</v>
      </c>
      <c r="G13" s="4">
        <v>1.93985</v>
      </c>
      <c r="H13" s="40">
        <v>1.98974</v>
      </c>
      <c r="I13" s="26">
        <v>1.91679</v>
      </c>
      <c r="K13" s="24"/>
      <c r="AU13" s="14"/>
      <c r="AV13" s="2"/>
      <c r="AW13" s="22"/>
      <c r="AY13" s="29"/>
      <c r="AZ13" s="2"/>
      <c r="BA13" s="22"/>
      <c r="BC13" s="15"/>
      <c r="BD13" s="2"/>
      <c r="BE13" s="22"/>
    </row>
    <row r="14" spans="1:57" ht="15">
      <c r="A14" s="5" t="s">
        <v>13</v>
      </c>
      <c r="B14" s="18">
        <v>6.92</v>
      </c>
      <c r="C14" s="24">
        <v>1.61688</v>
      </c>
      <c r="D14" s="4">
        <v>1.67033</v>
      </c>
      <c r="E14" s="25">
        <v>1.80195</v>
      </c>
      <c r="F14" s="4">
        <v>1.89257</v>
      </c>
      <c r="G14" s="4">
        <v>2.0884</v>
      </c>
      <c r="H14" s="40">
        <v>2.1298</v>
      </c>
      <c r="I14" s="26">
        <v>2.0065</v>
      </c>
      <c r="K14" s="24"/>
      <c r="AU14" s="14"/>
      <c r="AV14" s="2"/>
      <c r="AW14" s="22"/>
      <c r="AY14" s="29"/>
      <c r="AZ14" s="2"/>
      <c r="BA14" s="22"/>
      <c r="BC14" s="15"/>
      <c r="BD14" s="2"/>
      <c r="BE14" s="22"/>
    </row>
    <row r="15" spans="1:57" ht="15">
      <c r="A15" s="5" t="s">
        <v>13</v>
      </c>
      <c r="B15" s="18">
        <v>6.92</v>
      </c>
      <c r="C15" s="24">
        <v>1.61692</v>
      </c>
      <c r="D15" s="4">
        <v>1.67027</v>
      </c>
      <c r="E15" s="25">
        <v>1.80198</v>
      </c>
      <c r="F15" s="4">
        <v>1.89273</v>
      </c>
      <c r="G15" s="4">
        <v>2.0912</v>
      </c>
      <c r="H15" s="40">
        <v>2.1347</v>
      </c>
      <c r="I15" s="26">
        <v>2.0092</v>
      </c>
      <c r="K15" s="24"/>
      <c r="AU15" s="14"/>
      <c r="AV15" s="2"/>
      <c r="AW15" s="22"/>
      <c r="AY15" s="29"/>
      <c r="AZ15" s="2"/>
      <c r="BA15" s="22"/>
      <c r="BC15" s="15"/>
      <c r="BD15" s="2"/>
      <c r="BE15" s="22"/>
    </row>
    <row r="16" spans="1:57" ht="15">
      <c r="A16" s="5" t="s">
        <v>14</v>
      </c>
      <c r="B16" s="18">
        <v>7.63</v>
      </c>
      <c r="C16" s="24">
        <v>1.81026</v>
      </c>
      <c r="D16" s="4">
        <v>1.88477</v>
      </c>
      <c r="E16" s="25">
        <v>2.0717</v>
      </c>
      <c r="F16" s="4">
        <v>2.2029</v>
      </c>
      <c r="G16" s="4">
        <v>2.4938</v>
      </c>
      <c r="H16" s="40">
        <v>2.5706</v>
      </c>
      <c r="I16" s="26">
        <v>2.3885</v>
      </c>
      <c r="K16" s="24"/>
      <c r="AU16" s="14"/>
      <c r="AV16" s="2"/>
      <c r="AW16" s="22"/>
      <c r="AY16" s="29"/>
      <c r="AZ16" s="2"/>
      <c r="BA16" s="22"/>
      <c r="BC16" s="15"/>
      <c r="BD16" s="2"/>
      <c r="BE16" s="22"/>
    </row>
    <row r="17" spans="1:57" ht="15">
      <c r="A17" s="5" t="s">
        <v>14</v>
      </c>
      <c r="B17" s="18">
        <v>7.63</v>
      </c>
      <c r="C17" s="24">
        <v>1.81033</v>
      </c>
      <c r="D17" s="4">
        <v>1.88472</v>
      </c>
      <c r="E17" s="25">
        <v>2.0719</v>
      </c>
      <c r="F17" s="4">
        <v>2.2032</v>
      </c>
      <c r="G17" s="4">
        <v>2.4949</v>
      </c>
      <c r="H17" s="40">
        <v>2.5765</v>
      </c>
      <c r="I17" s="26">
        <v>2.3919</v>
      </c>
      <c r="K17" s="24"/>
      <c r="AU17" s="14"/>
      <c r="AV17" s="2"/>
      <c r="AW17" s="22"/>
      <c r="AY17" s="29"/>
      <c r="AZ17" s="2"/>
      <c r="BA17" s="22"/>
      <c r="BC17" s="15"/>
      <c r="BD17" s="2"/>
      <c r="BE17" s="22"/>
    </row>
    <row r="18" spans="1:57" ht="15">
      <c r="A18" s="5" t="s">
        <v>15</v>
      </c>
      <c r="B18" s="18">
        <v>10.4</v>
      </c>
      <c r="C18" s="24">
        <v>2.0744</v>
      </c>
      <c r="D18" s="4">
        <v>2.1808</v>
      </c>
      <c r="E18" s="25">
        <v>2.4494</v>
      </c>
      <c r="F18" s="4">
        <v>2.6383</v>
      </c>
      <c r="G18" s="4">
        <v>3.0908</v>
      </c>
      <c r="H18" s="40">
        <v>3.3205</v>
      </c>
      <c r="I18" s="26">
        <v>3.1683</v>
      </c>
      <c r="K18" s="24"/>
      <c r="AU18" s="14"/>
      <c r="AV18" s="2"/>
      <c r="AW18" s="22"/>
      <c r="AY18" s="29"/>
      <c r="AZ18" s="2"/>
      <c r="BA18" s="22"/>
      <c r="BC18" s="15"/>
      <c r="BD18" s="2"/>
      <c r="BE18" s="22"/>
    </row>
    <row r="19" spans="1:57" ht="15">
      <c r="A19" s="5" t="s">
        <v>15</v>
      </c>
      <c r="B19" s="18">
        <v>10.4</v>
      </c>
      <c r="C19" s="24">
        <v>2.0744</v>
      </c>
      <c r="D19" s="4">
        <v>2.1807</v>
      </c>
      <c r="E19" s="25">
        <v>2.4496</v>
      </c>
      <c r="F19" s="4">
        <v>2.6389</v>
      </c>
      <c r="G19" s="4">
        <v>3.0932</v>
      </c>
      <c r="H19" s="40">
        <v>3.3257</v>
      </c>
      <c r="I19" s="26">
        <v>3.1768</v>
      </c>
      <c r="K19" s="24"/>
      <c r="AU19" s="14"/>
      <c r="AV19" s="2"/>
      <c r="AW19" s="22"/>
      <c r="AY19" s="29"/>
      <c r="AZ19" s="2"/>
      <c r="BA19" s="22"/>
      <c r="BC19" s="15"/>
      <c r="BD19" s="2"/>
      <c r="BE19" s="22"/>
    </row>
    <row r="20" spans="1:57" ht="15">
      <c r="A20" s="5" t="s">
        <v>16</v>
      </c>
      <c r="B20" s="18">
        <v>11.32</v>
      </c>
      <c r="C20" s="24">
        <v>2.238</v>
      </c>
      <c r="D20" s="4">
        <v>2.3453</v>
      </c>
      <c r="E20" s="25">
        <v>2.5945</v>
      </c>
      <c r="F20" s="4">
        <v>2.7605</v>
      </c>
      <c r="G20" s="4">
        <v>3.1564</v>
      </c>
      <c r="H20" s="40">
        <v>3.3801</v>
      </c>
      <c r="I20" s="26">
        <v>3.2903</v>
      </c>
      <c r="K20" s="24"/>
      <c r="AU20" s="14"/>
      <c r="AV20" s="2"/>
      <c r="AW20" s="22"/>
      <c r="AY20" s="29"/>
      <c r="AZ20" s="2"/>
      <c r="BA20" s="22"/>
      <c r="BC20" s="15"/>
      <c r="BD20" s="2"/>
      <c r="BE20" s="22"/>
    </row>
    <row r="21" spans="1:57" ht="15">
      <c r="A21" s="5" t="s">
        <v>16</v>
      </c>
      <c r="B21" s="18">
        <v>11.32</v>
      </c>
      <c r="C21" s="24">
        <v>2.238</v>
      </c>
      <c r="D21" s="4">
        <v>2.3452</v>
      </c>
      <c r="E21" s="25">
        <v>2.5943</v>
      </c>
      <c r="F21" s="4">
        <v>2.7616</v>
      </c>
      <c r="G21" s="4">
        <v>3.1571</v>
      </c>
      <c r="H21" s="40">
        <v>3.3858</v>
      </c>
      <c r="I21" s="26">
        <v>3.3011</v>
      </c>
      <c r="K21" s="24"/>
      <c r="AU21" s="14"/>
      <c r="AV21" s="2"/>
      <c r="AW21" s="22"/>
      <c r="AY21" s="29"/>
      <c r="AZ21" s="2"/>
      <c r="BA21" s="22"/>
      <c r="BC21" s="15"/>
      <c r="BD21" s="2"/>
      <c r="BE21" s="22"/>
    </row>
    <row r="22" spans="1:57" ht="15">
      <c r="A22" s="5" t="s">
        <v>17</v>
      </c>
      <c r="B22" s="18">
        <v>13.79</v>
      </c>
      <c r="C22" s="24">
        <v>2.5181</v>
      </c>
      <c r="D22" s="4">
        <v>2.6666</v>
      </c>
      <c r="E22" s="25">
        <v>3.0327</v>
      </c>
      <c r="F22" s="4">
        <v>3.289</v>
      </c>
      <c r="G22" s="4">
        <v>3.9098</v>
      </c>
      <c r="H22" s="40">
        <v>4.24</v>
      </c>
      <c r="I22" s="26">
        <v>4.0385</v>
      </c>
      <c r="K22" s="19" t="s">
        <v>4</v>
      </c>
      <c r="O22" s="19"/>
      <c r="AU22" s="14"/>
      <c r="AV22" s="2"/>
      <c r="AW22" s="22"/>
      <c r="AY22" s="29"/>
      <c r="AZ22" s="2"/>
      <c r="BA22" s="22"/>
      <c r="BC22" s="15"/>
      <c r="BD22" s="2"/>
      <c r="BE22" s="22"/>
    </row>
    <row r="23" spans="1:57" ht="15">
      <c r="A23" s="5" t="s">
        <v>17</v>
      </c>
      <c r="B23" s="18">
        <v>13.79</v>
      </c>
      <c r="C23" s="24">
        <v>2.5182</v>
      </c>
      <c r="D23" s="4">
        <v>2.6665</v>
      </c>
      <c r="E23" s="25">
        <v>3.0324</v>
      </c>
      <c r="F23" s="4">
        <v>3.2892</v>
      </c>
      <c r="G23" s="4">
        <v>3.9127</v>
      </c>
      <c r="H23" s="40">
        <v>4.249</v>
      </c>
      <c r="I23" s="26">
        <v>4.0495</v>
      </c>
      <c r="L23" s="23">
        <v>468</v>
      </c>
      <c r="P23" s="34">
        <v>401</v>
      </c>
      <c r="Q23" s="42"/>
      <c r="T23" s="20">
        <v>267</v>
      </c>
      <c r="X23" s="34">
        <v>200</v>
      </c>
      <c r="Y23" s="42"/>
      <c r="AB23" s="34">
        <v>97</v>
      </c>
      <c r="AF23" s="21">
        <v>24</v>
      </c>
      <c r="AU23" s="14"/>
      <c r="AV23" s="2"/>
      <c r="AW23" s="22"/>
      <c r="AY23" s="29"/>
      <c r="AZ23" s="2"/>
      <c r="BA23" s="22"/>
      <c r="BC23" s="15"/>
      <c r="BD23" s="2"/>
      <c r="BE23" s="22"/>
    </row>
    <row r="24" spans="1:57" ht="15">
      <c r="A24" s="5" t="s">
        <v>18</v>
      </c>
      <c r="B24" s="18">
        <v>15.75</v>
      </c>
      <c r="C24" s="24">
        <v>2.6683</v>
      </c>
      <c r="D24" s="4">
        <v>2.8308</v>
      </c>
      <c r="E24" s="25">
        <v>3.2299</v>
      </c>
      <c r="F24" s="4">
        <v>3.5095</v>
      </c>
      <c r="G24" s="4">
        <v>4.178</v>
      </c>
      <c r="H24" s="40">
        <v>4.52</v>
      </c>
      <c r="I24" s="26">
        <v>4.291</v>
      </c>
      <c r="K24" s="1" t="s">
        <v>23</v>
      </c>
      <c r="L24" s="7" t="s">
        <v>24</v>
      </c>
      <c r="M24" s="14">
        <v>0.1069</v>
      </c>
      <c r="O24" s="1" t="s">
        <v>23</v>
      </c>
      <c r="P24" s="42" t="s">
        <v>24</v>
      </c>
      <c r="Q24" s="43">
        <v>0.1172</v>
      </c>
      <c r="S24" s="1" t="s">
        <v>23</v>
      </c>
      <c r="T24" s="29" t="s">
        <v>27</v>
      </c>
      <c r="U24" s="29">
        <v>0.1427</v>
      </c>
      <c r="W24" s="1" t="s">
        <v>23</v>
      </c>
      <c r="X24" s="42" t="s">
        <v>24</v>
      </c>
      <c r="Y24" s="43">
        <v>0.1606</v>
      </c>
      <c r="AA24" s="1" t="s">
        <v>23</v>
      </c>
      <c r="AB24" s="42" t="s">
        <v>24</v>
      </c>
      <c r="AC24">
        <v>0.2036</v>
      </c>
      <c r="AE24" s="1" t="s">
        <v>23</v>
      </c>
      <c r="AF24" s="15" t="s">
        <v>27</v>
      </c>
      <c r="AG24" s="15">
        <v>0.211</v>
      </c>
      <c r="AU24" s="14"/>
      <c r="AV24" s="2"/>
      <c r="AW24" s="22"/>
      <c r="AY24" s="29"/>
      <c r="AZ24" s="2"/>
      <c r="BA24" s="22"/>
      <c r="BC24" s="15"/>
      <c r="BD24" s="2"/>
      <c r="BE24" s="22"/>
    </row>
    <row r="25" spans="1:57" ht="15">
      <c r="A25" s="5" t="s">
        <v>18</v>
      </c>
      <c r="B25" s="18">
        <v>15.75</v>
      </c>
      <c r="C25" s="24">
        <v>2.6684</v>
      </c>
      <c r="D25" s="4">
        <v>2.8311</v>
      </c>
      <c r="E25" s="25">
        <v>3.2299</v>
      </c>
      <c r="F25" s="4">
        <v>3.5101</v>
      </c>
      <c r="G25" s="4">
        <v>4.18</v>
      </c>
      <c r="H25" s="40">
        <v>4.526</v>
      </c>
      <c r="I25" s="26">
        <v>4.307</v>
      </c>
      <c r="L25" s="7"/>
      <c r="M25" s="7"/>
      <c r="P25" s="42"/>
      <c r="Q25" s="42"/>
      <c r="T25" s="28"/>
      <c r="U25" s="28"/>
      <c r="X25" s="42"/>
      <c r="Y25" s="42"/>
      <c r="AB25" s="42"/>
      <c r="AF25" s="8"/>
      <c r="AG25" s="8"/>
      <c r="AU25" s="14"/>
      <c r="AV25" s="2"/>
      <c r="AW25" s="22"/>
      <c r="AY25" s="29"/>
      <c r="AZ25" s="2"/>
      <c r="BA25" s="22"/>
      <c r="BC25" s="15"/>
      <c r="BD25" s="2"/>
      <c r="BE25" s="22"/>
    </row>
    <row r="26" spans="1:57" ht="15">
      <c r="A26" s="5" t="s">
        <v>19</v>
      </c>
      <c r="B26" s="18">
        <v>17.22</v>
      </c>
      <c r="C26" s="24">
        <v>2.8821</v>
      </c>
      <c r="D26" s="4">
        <v>3.0738</v>
      </c>
      <c r="E26" s="25">
        <v>3.5546</v>
      </c>
      <c r="F26" s="4">
        <v>3.9007</v>
      </c>
      <c r="G26" s="4">
        <v>4.756</v>
      </c>
      <c r="H26" s="40">
        <v>5.213</v>
      </c>
      <c r="I26" s="26">
        <v>4.963</v>
      </c>
      <c r="K26" s="1" t="s">
        <v>1</v>
      </c>
      <c r="L26" s="7" t="s">
        <v>25</v>
      </c>
      <c r="M26" s="30">
        <v>0.000724</v>
      </c>
      <c r="O26" s="1" t="s">
        <v>1</v>
      </c>
      <c r="P26" s="42" t="s">
        <v>25</v>
      </c>
      <c r="Q26" s="44">
        <v>0.000914</v>
      </c>
      <c r="S26" s="1" t="s">
        <v>1</v>
      </c>
      <c r="T26" s="31" t="s">
        <v>28</v>
      </c>
      <c r="U26" s="31">
        <v>0.001414</v>
      </c>
      <c r="W26" s="1" t="s">
        <v>1</v>
      </c>
      <c r="X26" s="42" t="s">
        <v>25</v>
      </c>
      <c r="Y26" s="44">
        <v>0.001843</v>
      </c>
      <c r="AA26" s="1" t="s">
        <v>1</v>
      </c>
      <c r="AB26" s="42" t="s">
        <v>25</v>
      </c>
      <c r="AC26">
        <v>0.003247</v>
      </c>
      <c r="AE26" s="1" t="s">
        <v>1</v>
      </c>
      <c r="AF26" s="32" t="s">
        <v>28</v>
      </c>
      <c r="AG26" s="32">
        <v>0.004777</v>
      </c>
      <c r="AU26" s="14"/>
      <c r="AV26" s="2"/>
      <c r="AW26" s="22"/>
      <c r="AY26" s="29"/>
      <c r="AZ26" s="2"/>
      <c r="BA26" s="22"/>
      <c r="BC26" s="15"/>
      <c r="BD26" s="2"/>
      <c r="BE26" s="22"/>
    </row>
    <row r="27" spans="1:57" ht="15">
      <c r="A27" s="5" t="s">
        <v>19</v>
      </c>
      <c r="B27" s="18">
        <v>17.22</v>
      </c>
      <c r="C27" s="24">
        <v>2.8821</v>
      </c>
      <c r="D27" s="4">
        <v>3.0737</v>
      </c>
      <c r="E27" s="25">
        <v>3.5545</v>
      </c>
      <c r="F27" s="4">
        <v>3.9012</v>
      </c>
      <c r="G27" s="4">
        <v>4.76</v>
      </c>
      <c r="H27" s="40">
        <v>5.222</v>
      </c>
      <c r="I27" s="26">
        <v>4.975</v>
      </c>
      <c r="L27" s="7" t="s">
        <v>26</v>
      </c>
      <c r="M27" s="30">
        <v>0.097003</v>
      </c>
      <c r="P27" s="42" t="s">
        <v>26</v>
      </c>
      <c r="Q27" s="44">
        <v>0.104737</v>
      </c>
      <c r="S27" s="11"/>
      <c r="T27" s="31" t="s">
        <v>29</v>
      </c>
      <c r="U27" s="31">
        <v>0.123402</v>
      </c>
      <c r="X27" s="42" t="s">
        <v>26</v>
      </c>
      <c r="Y27" s="44">
        <v>0.135454</v>
      </c>
      <c r="AB27" s="42" t="s">
        <v>26</v>
      </c>
      <c r="AC27">
        <v>0.159249</v>
      </c>
      <c r="AE27" s="11"/>
      <c r="AF27" s="32" t="s">
        <v>29</v>
      </c>
      <c r="AG27" s="32">
        <v>0.14581</v>
      </c>
      <c r="AU27" s="14"/>
      <c r="AV27" s="2"/>
      <c r="AW27" s="22"/>
      <c r="AY27" s="29"/>
      <c r="AZ27" s="2"/>
      <c r="BA27" s="22"/>
      <c r="BC27" s="15"/>
      <c r="BD27" s="2"/>
      <c r="BE27" s="22"/>
    </row>
    <row r="28" spans="1:34" ht="12.75">
      <c r="A28" s="5"/>
      <c r="B28" s="5"/>
      <c r="C28" s="4"/>
      <c r="D28" s="10"/>
      <c r="E28" s="5"/>
      <c r="F28" s="5"/>
      <c r="G28" s="5"/>
      <c r="H28" s="5"/>
      <c r="I28" s="5"/>
      <c r="AH28" s="5"/>
    </row>
    <row r="31" spans="1:9" ht="12.75">
      <c r="A31" s="5" t="s">
        <v>6</v>
      </c>
      <c r="B31" s="5"/>
      <c r="C31" s="5"/>
      <c r="D31" s="5"/>
      <c r="E31" s="5"/>
      <c r="F31" s="5"/>
      <c r="G31" s="5"/>
      <c r="H31" s="5"/>
      <c r="I31" s="5"/>
    </row>
    <row r="32" spans="1:10" ht="12.75">
      <c r="A32" s="33" t="s">
        <v>2</v>
      </c>
      <c r="B32" s="5"/>
      <c r="C32" s="35">
        <v>468.10987175549354</v>
      </c>
      <c r="D32" s="12">
        <v>400.9928863042012</v>
      </c>
      <c r="E32" s="36">
        <v>266.88457910776015</v>
      </c>
      <c r="F32" s="12">
        <v>200.3205139634996</v>
      </c>
      <c r="G32" s="12">
        <v>96.77110682705712</v>
      </c>
      <c r="H32" s="38">
        <v>48.31392510102671</v>
      </c>
      <c r="I32" s="37">
        <v>24.209112988562946</v>
      </c>
      <c r="J32" s="1" t="s">
        <v>21</v>
      </c>
    </row>
    <row r="33" spans="1:10" ht="12.75">
      <c r="A33" s="13" t="s">
        <v>7</v>
      </c>
      <c r="B33" s="13"/>
      <c r="C33" s="23">
        <v>37251</v>
      </c>
      <c r="D33" s="13">
        <v>31910</v>
      </c>
      <c r="E33" s="20">
        <v>21238</v>
      </c>
      <c r="F33" s="13">
        <v>15941</v>
      </c>
      <c r="G33" s="13">
        <v>7700.8</v>
      </c>
      <c r="H33" s="13">
        <v>3844.7</v>
      </c>
      <c r="I33" s="21">
        <v>1926.5</v>
      </c>
      <c r="J33" s="1" t="s">
        <v>22</v>
      </c>
    </row>
    <row r="34" spans="1:9" ht="12.75">
      <c r="A34" s="5" t="s">
        <v>8</v>
      </c>
      <c r="B34" s="5" t="s">
        <v>3</v>
      </c>
      <c r="C34" s="4" t="s">
        <v>5</v>
      </c>
      <c r="D34" s="4" t="s">
        <v>5</v>
      </c>
      <c r="E34" s="4" t="s">
        <v>5</v>
      </c>
      <c r="F34" s="4" t="s">
        <v>5</v>
      </c>
      <c r="G34" s="4" t="s">
        <v>5</v>
      </c>
      <c r="H34" s="4" t="s">
        <v>5</v>
      </c>
      <c r="I34" s="4" t="s">
        <v>5</v>
      </c>
    </row>
    <row r="35" spans="1:9" ht="15">
      <c r="A35" s="5" t="s">
        <v>9</v>
      </c>
      <c r="B35" s="16">
        <v>0</v>
      </c>
      <c r="C35" s="24">
        <v>0.9987613</v>
      </c>
      <c r="D35" s="4">
        <v>0.99941719</v>
      </c>
      <c r="E35" s="25">
        <v>0.99941725</v>
      </c>
      <c r="F35" s="4">
        <v>0.99939793</v>
      </c>
      <c r="G35" s="4">
        <v>0.999711156</v>
      </c>
      <c r="H35" s="4">
        <v>0.999728322</v>
      </c>
      <c r="I35" s="26">
        <v>0.999698937</v>
      </c>
    </row>
    <row r="36" spans="1:9" ht="15">
      <c r="A36" s="5" t="s">
        <v>9</v>
      </c>
      <c r="B36" s="16">
        <v>0</v>
      </c>
      <c r="C36" s="24">
        <v>0.99876291</v>
      </c>
      <c r="D36" s="4">
        <v>0.99943542</v>
      </c>
      <c r="E36" s="25">
        <v>0.99941504</v>
      </c>
      <c r="F36" s="4">
        <v>0.99921858</v>
      </c>
      <c r="G36" s="4">
        <v>0.999974072</v>
      </c>
      <c r="H36" s="4">
        <v>0.999767065</v>
      </c>
      <c r="I36" s="26">
        <v>0.999737203</v>
      </c>
    </row>
    <row r="37" spans="1:9" ht="15">
      <c r="A37" s="5" t="s">
        <v>10</v>
      </c>
      <c r="B37" s="17">
        <v>1.01</v>
      </c>
      <c r="C37" s="24">
        <v>1.09962</v>
      </c>
      <c r="D37" s="4">
        <v>1.108002</v>
      </c>
      <c r="E37" s="25">
        <v>1.128946</v>
      </c>
      <c r="F37" s="4">
        <v>1.142956</v>
      </c>
      <c r="G37" s="4">
        <v>1.170566</v>
      </c>
      <c r="H37" s="4">
        <v>1.176914</v>
      </c>
      <c r="I37" s="26">
        <v>1.159895</v>
      </c>
    </row>
    <row r="38" spans="1:9" ht="15">
      <c r="A38" s="5" t="s">
        <v>10</v>
      </c>
      <c r="B38" s="17">
        <v>1.01</v>
      </c>
      <c r="C38" s="24">
        <v>1.099641</v>
      </c>
      <c r="D38" s="4">
        <v>1.107931</v>
      </c>
      <c r="E38" s="25">
        <v>1.129055</v>
      </c>
      <c r="F38" s="4">
        <v>1.142703</v>
      </c>
      <c r="G38" s="4">
        <v>1.170566</v>
      </c>
      <c r="H38" s="4">
        <v>1.177338</v>
      </c>
      <c r="I38" s="26">
        <v>1.160422</v>
      </c>
    </row>
    <row r="39" spans="1:9" ht="15">
      <c r="A39" s="5" t="s">
        <v>11</v>
      </c>
      <c r="B39" s="17">
        <v>2.21</v>
      </c>
      <c r="C39" s="24">
        <v>1.224</v>
      </c>
      <c r="D39" s="4">
        <v>1.24267</v>
      </c>
      <c r="E39" s="25">
        <v>1.285037</v>
      </c>
      <c r="F39" s="4">
        <v>1.312597</v>
      </c>
      <c r="G39" s="4">
        <v>1.36801</v>
      </c>
      <c r="H39" s="4">
        <v>1.37748</v>
      </c>
      <c r="I39" s="26">
        <v>1.3473</v>
      </c>
    </row>
    <row r="40" spans="1:9" ht="15">
      <c r="A40" s="5" t="s">
        <v>11</v>
      </c>
      <c r="B40" s="17">
        <v>2.21</v>
      </c>
      <c r="C40" s="24">
        <v>1.22401</v>
      </c>
      <c r="D40" s="4">
        <v>1.242694</v>
      </c>
      <c r="E40" s="25">
        <v>1.285055</v>
      </c>
      <c r="F40" s="4">
        <v>1.312899</v>
      </c>
      <c r="G40" s="4">
        <v>1.3684</v>
      </c>
      <c r="H40" s="4">
        <v>1.37921</v>
      </c>
      <c r="I40" s="26">
        <v>1.34851</v>
      </c>
    </row>
    <row r="41" spans="1:9" ht="15">
      <c r="A41" s="5" t="s">
        <v>12</v>
      </c>
      <c r="B41" s="17">
        <v>5.03</v>
      </c>
      <c r="C41" s="24">
        <v>1.53423</v>
      </c>
      <c r="D41" s="4">
        <v>1.58451</v>
      </c>
      <c r="E41" s="25">
        <v>1.70313</v>
      </c>
      <c r="F41" s="4">
        <v>1.78385</v>
      </c>
      <c r="G41" s="4">
        <v>1.95943</v>
      </c>
      <c r="H41" s="4">
        <v>2.0047</v>
      </c>
      <c r="I41" s="26">
        <v>1.908</v>
      </c>
    </row>
    <row r="42" spans="1:9" ht="15">
      <c r="A42" s="5" t="s">
        <v>12</v>
      </c>
      <c r="B42" s="17">
        <v>5.03</v>
      </c>
      <c r="C42" s="24">
        <v>1.53424</v>
      </c>
      <c r="D42" s="4">
        <v>1.58454</v>
      </c>
      <c r="E42" s="25">
        <v>1.70338</v>
      </c>
      <c r="F42" s="4">
        <v>1.78426</v>
      </c>
      <c r="G42" s="4">
        <v>1.96052</v>
      </c>
      <c r="H42" s="4">
        <v>2.0079</v>
      </c>
      <c r="I42" s="26">
        <v>1.91146</v>
      </c>
    </row>
    <row r="43" spans="1:9" ht="15">
      <c r="A43" s="5" t="s">
        <v>13</v>
      </c>
      <c r="B43" s="17">
        <v>6.3</v>
      </c>
      <c r="C43" s="24">
        <v>1.55562</v>
      </c>
      <c r="D43" s="4">
        <v>1.60875</v>
      </c>
      <c r="E43" s="25">
        <v>1.73309</v>
      </c>
      <c r="F43" s="4">
        <v>1.81677</v>
      </c>
      <c r="G43" s="4">
        <v>2.006</v>
      </c>
      <c r="H43" s="4">
        <v>2.0886</v>
      </c>
      <c r="I43" s="26">
        <v>2.0127</v>
      </c>
    </row>
    <row r="44" spans="1:9" ht="15">
      <c r="A44" s="5" t="s">
        <v>13</v>
      </c>
      <c r="B44" s="17">
        <v>6.3</v>
      </c>
      <c r="C44" s="24">
        <v>1.55561</v>
      </c>
      <c r="D44" s="4">
        <v>1.60884</v>
      </c>
      <c r="E44" s="25">
        <v>1.73326</v>
      </c>
      <c r="F44" s="4">
        <v>1.81695</v>
      </c>
      <c r="G44" s="4">
        <v>2.0072</v>
      </c>
      <c r="H44" s="4">
        <v>2.0917</v>
      </c>
      <c r="I44" s="26">
        <v>2.0174</v>
      </c>
    </row>
    <row r="45" spans="1:9" ht="15">
      <c r="A45" s="5" t="s">
        <v>14</v>
      </c>
      <c r="B45" s="17">
        <v>7.35</v>
      </c>
      <c r="C45" s="24">
        <v>1.7897</v>
      </c>
      <c r="D45" s="4">
        <v>1.86223</v>
      </c>
      <c r="E45" s="25">
        <v>2.0258</v>
      </c>
      <c r="F45" s="4">
        <v>2.1344</v>
      </c>
      <c r="G45" s="4">
        <v>2.3689</v>
      </c>
      <c r="H45" s="4">
        <v>2.4384</v>
      </c>
      <c r="I45" s="26">
        <v>2.3315</v>
      </c>
    </row>
    <row r="46" spans="1:9" ht="15">
      <c r="A46" s="5" t="s">
        <v>14</v>
      </c>
      <c r="B46" s="17">
        <v>7.35</v>
      </c>
      <c r="C46" s="24">
        <v>1.78975</v>
      </c>
      <c r="D46" s="4">
        <v>1.86223</v>
      </c>
      <c r="E46" s="25">
        <v>2.0258</v>
      </c>
      <c r="F46" s="4">
        <v>2.1347</v>
      </c>
      <c r="G46" s="4">
        <v>2.3704</v>
      </c>
      <c r="H46" s="4">
        <v>2.442</v>
      </c>
      <c r="I46" s="26">
        <v>2.335</v>
      </c>
    </row>
    <row r="47" spans="1:9" ht="15">
      <c r="A47" s="5" t="s">
        <v>15</v>
      </c>
      <c r="B47" s="17">
        <v>9.92</v>
      </c>
      <c r="C47" s="24">
        <v>2.1184</v>
      </c>
      <c r="D47" s="4">
        <v>2.2125</v>
      </c>
      <c r="E47" s="25">
        <v>2.4065</v>
      </c>
      <c r="F47" s="4">
        <v>2.5325</v>
      </c>
      <c r="G47" s="4">
        <v>2.8228</v>
      </c>
      <c r="H47" s="4">
        <v>2.9637</v>
      </c>
      <c r="I47" s="26">
        <v>2.8456</v>
      </c>
    </row>
    <row r="48" spans="1:9" ht="15">
      <c r="A48" s="5" t="s">
        <v>15</v>
      </c>
      <c r="B48" s="17">
        <v>9.92</v>
      </c>
      <c r="C48" s="24">
        <v>2.1184</v>
      </c>
      <c r="D48" s="4">
        <v>2.2124</v>
      </c>
      <c r="E48" s="25">
        <v>2.4069</v>
      </c>
      <c r="F48" s="4">
        <v>2.5328</v>
      </c>
      <c r="G48" s="4">
        <v>2.8247</v>
      </c>
      <c r="H48" s="4">
        <v>2.9694</v>
      </c>
      <c r="I48" s="26">
        <v>2.8528</v>
      </c>
    </row>
    <row r="49" spans="1:9" ht="15">
      <c r="A49" s="5" t="s">
        <v>16</v>
      </c>
      <c r="B49" s="17">
        <v>11.21</v>
      </c>
      <c r="C49" s="24">
        <v>2.2142</v>
      </c>
      <c r="D49" s="4">
        <v>2.3322</v>
      </c>
      <c r="E49" s="25">
        <v>2.6039</v>
      </c>
      <c r="F49" s="4">
        <v>2.788</v>
      </c>
      <c r="G49" s="4">
        <v>3.2176</v>
      </c>
      <c r="H49" s="4">
        <v>3.4274</v>
      </c>
      <c r="I49" s="26">
        <v>3.2732</v>
      </c>
    </row>
    <row r="50" spans="1:9" ht="15">
      <c r="A50" s="5" t="s">
        <v>16</v>
      </c>
      <c r="B50" s="17">
        <v>11.21</v>
      </c>
      <c r="C50" s="24">
        <v>2.3321</v>
      </c>
      <c r="D50" s="4">
        <v>2.3322</v>
      </c>
      <c r="E50" s="25">
        <v>2.604</v>
      </c>
      <c r="F50" s="4">
        <v>2.7886</v>
      </c>
      <c r="G50" s="4">
        <v>3.2203</v>
      </c>
      <c r="H50" s="4">
        <v>3.4344</v>
      </c>
      <c r="I50" s="26">
        <v>3.2793</v>
      </c>
    </row>
    <row r="51" spans="1:11" ht="15">
      <c r="A51" s="5" t="s">
        <v>17</v>
      </c>
      <c r="B51" s="17">
        <v>13.61</v>
      </c>
      <c r="C51" s="24">
        <v>2.49</v>
      </c>
      <c r="D51" s="4">
        <v>2.6337</v>
      </c>
      <c r="E51" s="25">
        <v>2.9626</v>
      </c>
      <c r="F51" s="4">
        <v>3.1868</v>
      </c>
      <c r="G51" s="4">
        <v>3.7121</v>
      </c>
      <c r="H51" s="4">
        <v>3.9743</v>
      </c>
      <c r="I51" s="26">
        <v>3.7922</v>
      </c>
      <c r="K51" s="19" t="s">
        <v>2</v>
      </c>
    </row>
    <row r="52" spans="1:36" ht="15">
      <c r="A52" s="5" t="s">
        <v>17</v>
      </c>
      <c r="B52" s="17">
        <v>13.61</v>
      </c>
      <c r="C52" s="24">
        <v>2.49</v>
      </c>
      <c r="D52" s="4">
        <v>2.6337</v>
      </c>
      <c r="E52" s="25">
        <v>2.9629</v>
      </c>
      <c r="F52" s="4">
        <v>3.1874</v>
      </c>
      <c r="G52" s="4">
        <v>3.7153</v>
      </c>
      <c r="H52" s="4">
        <v>3.9821</v>
      </c>
      <c r="I52" s="26">
        <v>3.8053</v>
      </c>
      <c r="L52" s="23">
        <v>468</v>
      </c>
      <c r="O52" s="42"/>
      <c r="P52" s="34">
        <v>401</v>
      </c>
      <c r="Q52" s="42"/>
      <c r="T52" s="20">
        <v>267</v>
      </c>
      <c r="W52" s="42"/>
      <c r="X52" s="34">
        <v>200</v>
      </c>
      <c r="AA52" s="42"/>
      <c r="AB52" s="34">
        <v>97</v>
      </c>
      <c r="AE52" s="42"/>
      <c r="AF52" s="34">
        <v>48</v>
      </c>
      <c r="AJ52" s="21">
        <v>24</v>
      </c>
    </row>
    <row r="53" spans="1:37" ht="15">
      <c r="A53" s="5" t="s">
        <v>18</v>
      </c>
      <c r="B53" s="17">
        <v>16</v>
      </c>
      <c r="C53" s="24">
        <v>2.7627</v>
      </c>
      <c r="D53" s="4">
        <v>2.9395</v>
      </c>
      <c r="E53" s="25">
        <v>3.359</v>
      </c>
      <c r="F53" s="4">
        <v>3.6528</v>
      </c>
      <c r="G53" s="4">
        <v>4.344</v>
      </c>
      <c r="H53" s="4">
        <v>4.665</v>
      </c>
      <c r="I53" s="26">
        <v>4.424</v>
      </c>
      <c r="K53" s="1" t="s">
        <v>23</v>
      </c>
      <c r="L53" s="7" t="s">
        <v>24</v>
      </c>
      <c r="M53" s="14">
        <v>0.1105</v>
      </c>
      <c r="O53" s="42" t="s">
        <v>23</v>
      </c>
      <c r="P53" s="42" t="s">
        <v>24</v>
      </c>
      <c r="Q53" s="43">
        <v>0.1201</v>
      </c>
      <c r="S53" s="1" t="s">
        <v>23</v>
      </c>
      <c r="T53" s="29" t="s">
        <v>27</v>
      </c>
      <c r="U53" s="29">
        <v>0.1439</v>
      </c>
      <c r="W53" s="42" t="s">
        <v>23</v>
      </c>
      <c r="X53" s="42" t="s">
        <v>24</v>
      </c>
      <c r="Y53" s="2">
        <v>0.16</v>
      </c>
      <c r="AA53" s="42" t="s">
        <v>23</v>
      </c>
      <c r="AB53" s="42" t="s">
        <v>24</v>
      </c>
      <c r="AC53" s="2">
        <v>0.1977</v>
      </c>
      <c r="AE53" s="42" t="s">
        <v>23</v>
      </c>
      <c r="AF53" s="42" t="s">
        <v>24</v>
      </c>
      <c r="AG53" s="2">
        <v>0.2162</v>
      </c>
      <c r="AI53" s="1" t="s">
        <v>23</v>
      </c>
      <c r="AJ53" s="15" t="s">
        <v>27</v>
      </c>
      <c r="AK53" s="15">
        <v>0.2036</v>
      </c>
    </row>
    <row r="54" spans="1:37" ht="15">
      <c r="A54" s="5" t="s">
        <v>18</v>
      </c>
      <c r="B54" s="17">
        <v>16</v>
      </c>
      <c r="C54" s="24">
        <v>2.7628</v>
      </c>
      <c r="D54" s="4">
        <v>2.9394</v>
      </c>
      <c r="E54" s="25">
        <v>3.359</v>
      </c>
      <c r="F54" s="4">
        <v>3.6533</v>
      </c>
      <c r="G54" s="4">
        <v>4.348</v>
      </c>
      <c r="H54" s="4">
        <v>4.675</v>
      </c>
      <c r="I54" s="26">
        <v>4.438</v>
      </c>
      <c r="L54" s="7"/>
      <c r="M54" s="7"/>
      <c r="O54" s="42"/>
      <c r="P54" s="42"/>
      <c r="Q54" s="42"/>
      <c r="T54" s="28"/>
      <c r="U54" s="28"/>
      <c r="W54" s="42"/>
      <c r="X54" s="42"/>
      <c r="AA54" s="42"/>
      <c r="AB54" s="42"/>
      <c r="AE54" s="42"/>
      <c r="AF54" s="42"/>
      <c r="AJ54" s="8"/>
      <c r="AK54" s="8"/>
    </row>
    <row r="55" spans="1:37" ht="15">
      <c r="A55" s="5" t="s">
        <v>19</v>
      </c>
      <c r="B55" s="17">
        <v>16.51</v>
      </c>
      <c r="C55" s="24">
        <v>2.8802</v>
      </c>
      <c r="D55" s="4">
        <v>3.0417</v>
      </c>
      <c r="E55" s="25">
        <v>3.4279</v>
      </c>
      <c r="F55" s="4">
        <v>3.6866</v>
      </c>
      <c r="G55" s="4">
        <v>4.294</v>
      </c>
      <c r="H55" s="4">
        <v>4.642</v>
      </c>
      <c r="I55" s="26">
        <v>4.496</v>
      </c>
      <c r="K55" s="1" t="s">
        <v>1</v>
      </c>
      <c r="L55" s="7" t="s">
        <v>25</v>
      </c>
      <c r="M55" s="30">
        <v>0.000775</v>
      </c>
      <c r="O55" s="42" t="s">
        <v>1</v>
      </c>
      <c r="P55" s="42" t="s">
        <v>25</v>
      </c>
      <c r="Q55" s="44">
        <v>0.000982</v>
      </c>
      <c r="T55" s="31" t="s">
        <v>28</v>
      </c>
      <c r="U55" s="31">
        <v>0.001344</v>
      </c>
      <c r="W55" s="42" t="s">
        <v>1</v>
      </c>
      <c r="X55" s="42" t="s">
        <v>25</v>
      </c>
      <c r="Y55" s="11">
        <v>0.001635</v>
      </c>
      <c r="AA55" s="42" t="s">
        <v>1</v>
      </c>
      <c r="AB55" s="42" t="s">
        <v>25</v>
      </c>
      <c r="AC55" s="11">
        <v>0.002513</v>
      </c>
      <c r="AE55" s="42" t="s">
        <v>1</v>
      </c>
      <c r="AF55" s="42" t="s">
        <v>25</v>
      </c>
      <c r="AG55" s="11">
        <v>0.003464</v>
      </c>
      <c r="AI55" s="1" t="s">
        <v>1</v>
      </c>
      <c r="AJ55" s="32" t="s">
        <v>28</v>
      </c>
      <c r="AK55" s="32">
        <v>0.003765</v>
      </c>
    </row>
    <row r="56" spans="1:37" ht="15">
      <c r="A56" s="5" t="s">
        <v>19</v>
      </c>
      <c r="B56" s="17">
        <v>16.51</v>
      </c>
      <c r="C56" s="24">
        <v>2.8802</v>
      </c>
      <c r="D56" s="4">
        <v>3.0418</v>
      </c>
      <c r="E56" s="25">
        <v>3.4281</v>
      </c>
      <c r="F56" s="4">
        <v>3.6869</v>
      </c>
      <c r="G56" s="4">
        <v>4.297</v>
      </c>
      <c r="H56" s="4">
        <v>4.65</v>
      </c>
      <c r="I56" s="26">
        <v>4.511</v>
      </c>
      <c r="L56" s="7" t="s">
        <v>26</v>
      </c>
      <c r="M56" s="30">
        <v>0.100113</v>
      </c>
      <c r="O56" s="42"/>
      <c r="P56" s="42" t="s">
        <v>26</v>
      </c>
      <c r="Q56" s="44">
        <v>0.106946</v>
      </c>
      <c r="S56" s="11"/>
      <c r="T56" s="31" t="s">
        <v>29</v>
      </c>
      <c r="U56" s="31">
        <v>0.12583</v>
      </c>
      <c r="W56" s="42"/>
      <c r="X56" s="42" t="s">
        <v>26</v>
      </c>
      <c r="Y56" s="11">
        <v>0.13806</v>
      </c>
      <c r="AA56" s="42"/>
      <c r="AB56" s="42" t="s">
        <v>26</v>
      </c>
      <c r="AC56" s="11">
        <v>0.163874</v>
      </c>
      <c r="AE56" s="42"/>
      <c r="AF56" s="42" t="s">
        <v>26</v>
      </c>
      <c r="AG56" s="11">
        <v>0.169587</v>
      </c>
      <c r="AI56" s="11"/>
      <c r="AJ56" s="32" t="s">
        <v>29</v>
      </c>
      <c r="AK56" s="32">
        <v>0.152992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zoomScale="78" zoomScaleNormal="78" zoomScalePageLayoutView="0" workbookViewId="0" topLeftCell="A1">
      <selection activeCell="X44" sqref="X44"/>
    </sheetView>
  </sheetViews>
  <sheetFormatPr defaultColWidth="9.33203125" defaultRowHeight="12.75"/>
  <cols>
    <col min="1" max="1" width="16.16015625" style="5" customWidth="1"/>
    <col min="2" max="2" width="9.16015625" style="5" customWidth="1"/>
    <col min="3" max="3" width="9.33203125" style="5" customWidth="1"/>
    <col min="4" max="4" width="8.83203125" style="5" customWidth="1"/>
    <col min="5" max="5" width="11.83203125" style="5" customWidth="1"/>
    <col min="6" max="6" width="11.16015625" style="5" customWidth="1"/>
    <col min="7" max="7" width="11.33203125" style="5" customWidth="1"/>
    <col min="8" max="8" width="9.33203125" style="5" customWidth="1"/>
    <col min="9" max="10" width="9.83203125" style="5" customWidth="1"/>
    <col min="11" max="21" width="9.33203125" style="5" customWidth="1"/>
    <col min="22" max="22" width="14.16015625" style="5" customWidth="1"/>
    <col min="23" max="23" width="10.83203125" style="5" customWidth="1"/>
    <col min="24" max="255" width="9.33203125" style="5" customWidth="1"/>
    <col min="256" max="16384" width="16.16015625" style="5" customWidth="1"/>
  </cols>
  <sheetData>
    <row r="1" ht="15">
      <c r="A1" s="46" t="s">
        <v>30</v>
      </c>
    </row>
    <row r="3" spans="1:10" ht="12.75">
      <c r="A3" s="9" t="s">
        <v>49</v>
      </c>
      <c r="C3" s="5" t="s">
        <v>31</v>
      </c>
      <c r="E3" s="47" t="s">
        <v>32</v>
      </c>
      <c r="F3" s="48" t="s">
        <v>33</v>
      </c>
      <c r="G3" s="49">
        <v>-0.441</v>
      </c>
      <c r="H3" s="50" t="s">
        <v>34</v>
      </c>
      <c r="I3" s="51" t="s">
        <v>35</v>
      </c>
      <c r="J3" s="49">
        <v>51.6054</v>
      </c>
    </row>
    <row r="4" spans="1:6" ht="12.75">
      <c r="A4" s="52"/>
      <c r="B4" s="52"/>
      <c r="C4" s="52"/>
      <c r="D4" s="52"/>
      <c r="E4" s="52"/>
      <c r="F4" s="52"/>
    </row>
    <row r="5" spans="1:8" ht="12.75">
      <c r="A5" s="53" t="s">
        <v>36</v>
      </c>
      <c r="B5" s="54" t="s">
        <v>37</v>
      </c>
      <c r="C5" s="52" t="s">
        <v>38</v>
      </c>
      <c r="D5" s="54" t="s">
        <v>39</v>
      </c>
      <c r="E5" s="52" t="s">
        <v>40</v>
      </c>
      <c r="F5" s="55" t="s">
        <v>41</v>
      </c>
      <c r="G5" s="52"/>
      <c r="H5" s="96" t="s">
        <v>56</v>
      </c>
    </row>
    <row r="6" spans="1:8" ht="12.75">
      <c r="A6" s="56">
        <v>0.264</v>
      </c>
      <c r="B6" s="57">
        <v>10.4</v>
      </c>
      <c r="C6" s="6">
        <v>69</v>
      </c>
      <c r="D6" s="6">
        <v>21.1</v>
      </c>
      <c r="E6" s="6">
        <v>69.5</v>
      </c>
      <c r="F6" s="58">
        <f aca="true" t="shared" si="0" ref="F6:F13">$G$3*E6+$J$3</f>
        <v>20.955900000000003</v>
      </c>
      <c r="G6" s="59" t="s">
        <v>42</v>
      </c>
      <c r="H6" s="103">
        <f>1/E6</f>
        <v>0.014388489208633094</v>
      </c>
    </row>
    <row r="7" spans="1:10" ht="12.75">
      <c r="A7" s="56">
        <v>0.366</v>
      </c>
      <c r="B7" s="57">
        <v>14.4</v>
      </c>
      <c r="C7" s="6">
        <v>80.5</v>
      </c>
      <c r="D7" s="6">
        <v>16.1</v>
      </c>
      <c r="E7" s="6">
        <v>80.5</v>
      </c>
      <c r="F7" s="58">
        <f t="shared" si="0"/>
        <v>16.1049</v>
      </c>
      <c r="G7" s="90"/>
      <c r="H7" s="103">
        <f aca="true" t="shared" si="1" ref="H7:H13">1/E7</f>
        <v>0.012422360248447204</v>
      </c>
      <c r="I7" s="91"/>
      <c r="J7" s="92"/>
    </row>
    <row r="8" spans="1:10" ht="12.75">
      <c r="A8" s="56">
        <v>0.508</v>
      </c>
      <c r="B8" s="57">
        <v>20</v>
      </c>
      <c r="C8" s="6">
        <v>90</v>
      </c>
      <c r="D8" s="6">
        <v>12</v>
      </c>
      <c r="E8" s="6">
        <v>90</v>
      </c>
      <c r="F8" s="58">
        <f t="shared" si="0"/>
        <v>11.915400000000005</v>
      </c>
      <c r="G8" s="90"/>
      <c r="H8" s="103">
        <f t="shared" si="1"/>
        <v>0.011111111111111112</v>
      </c>
      <c r="I8" s="91"/>
      <c r="J8" s="93"/>
    </row>
    <row r="9" spans="1:8" ht="12.75">
      <c r="A9" s="61">
        <v>0.627</v>
      </c>
      <c r="B9" s="62">
        <v>24.7</v>
      </c>
      <c r="C9" s="63">
        <v>94.5</v>
      </c>
      <c r="D9" s="64">
        <v>9.9</v>
      </c>
      <c r="E9" s="64">
        <v>94</v>
      </c>
      <c r="F9" s="65">
        <f t="shared" si="0"/>
        <v>10.151400000000002</v>
      </c>
      <c r="G9" s="66"/>
      <c r="H9" s="103">
        <f t="shared" si="1"/>
        <v>0.010638297872340425</v>
      </c>
    </row>
    <row r="10" spans="1:8" ht="12.75">
      <c r="A10" s="56">
        <v>0.82</v>
      </c>
      <c r="B10" s="57">
        <v>32.2</v>
      </c>
      <c r="C10" s="6">
        <v>100</v>
      </c>
      <c r="D10" s="6">
        <v>7.6</v>
      </c>
      <c r="E10" s="6">
        <v>100</v>
      </c>
      <c r="F10" s="58">
        <f t="shared" si="0"/>
        <v>7.505400000000002</v>
      </c>
      <c r="G10" s="60" t="s">
        <v>43</v>
      </c>
      <c r="H10" s="103">
        <f t="shared" si="1"/>
        <v>0.01</v>
      </c>
    </row>
    <row r="11" spans="1:8" ht="12.75">
      <c r="A11" s="56">
        <v>1.07</v>
      </c>
      <c r="B11" s="57">
        <v>42.2</v>
      </c>
      <c r="C11" s="6">
        <v>104.5</v>
      </c>
      <c r="D11" s="6">
        <v>5.7</v>
      </c>
      <c r="E11" s="6">
        <v>104</v>
      </c>
      <c r="F11" s="58">
        <f t="shared" si="0"/>
        <v>5.741400000000006</v>
      </c>
      <c r="G11" s="60"/>
      <c r="H11" s="103">
        <f t="shared" si="1"/>
        <v>0.009615384615384616</v>
      </c>
    </row>
    <row r="12" spans="1:8" ht="12.75">
      <c r="A12" s="56">
        <v>1.63</v>
      </c>
      <c r="B12" s="57">
        <v>64.2</v>
      </c>
      <c r="C12" s="6">
        <v>109</v>
      </c>
      <c r="D12" s="6">
        <v>3.3</v>
      </c>
      <c r="E12" s="6">
        <v>108.5</v>
      </c>
      <c r="F12" s="58">
        <f t="shared" si="0"/>
        <v>3.7569000000000017</v>
      </c>
      <c r="G12" s="60"/>
      <c r="H12" s="103">
        <f t="shared" si="1"/>
        <v>0.009216589861751152</v>
      </c>
    </row>
    <row r="13" spans="1:8" ht="12.75">
      <c r="A13" s="61">
        <v>2.03</v>
      </c>
      <c r="B13" s="62">
        <v>80</v>
      </c>
      <c r="C13" s="64">
        <v>111.5</v>
      </c>
      <c r="D13" s="64">
        <v>2.4</v>
      </c>
      <c r="E13" s="64">
        <v>111</v>
      </c>
      <c r="F13" s="65">
        <f t="shared" si="0"/>
        <v>2.6544000000000025</v>
      </c>
      <c r="G13" s="66"/>
      <c r="H13" s="103">
        <f t="shared" si="1"/>
        <v>0.009009009009009009</v>
      </c>
    </row>
    <row r="14" spans="1:5" ht="12.75">
      <c r="A14" s="3"/>
      <c r="B14" s="6"/>
      <c r="C14" s="6"/>
      <c r="D14" s="6"/>
      <c r="E14" s="6"/>
    </row>
    <row r="16" ht="12.75">
      <c r="A16" s="9" t="s">
        <v>50</v>
      </c>
    </row>
    <row r="17" spans="1:23" ht="12.75">
      <c r="A17" s="52"/>
      <c r="B17" s="52"/>
      <c r="C17" s="52"/>
      <c r="D17" s="52"/>
      <c r="E17" s="52"/>
      <c r="F17" s="52"/>
      <c r="G17" s="52"/>
      <c r="H17" s="52"/>
      <c r="I17" s="52"/>
      <c r="V17" s="9" t="s">
        <v>50</v>
      </c>
      <c r="W17" s="9" t="s">
        <v>51</v>
      </c>
    </row>
    <row r="18" spans="1:23" ht="12.75">
      <c r="A18" s="96" t="s">
        <v>52</v>
      </c>
      <c r="B18" s="54" t="s">
        <v>44</v>
      </c>
      <c r="C18" s="52" t="s">
        <v>45</v>
      </c>
      <c r="D18" s="52"/>
      <c r="E18" s="54"/>
      <c r="F18" s="98" t="s">
        <v>53</v>
      </c>
      <c r="G18" s="52" t="s">
        <v>46</v>
      </c>
      <c r="H18" s="54" t="s">
        <v>47</v>
      </c>
      <c r="I18" s="67" t="s">
        <v>41</v>
      </c>
      <c r="J18" s="96" t="s">
        <v>52</v>
      </c>
      <c r="V18" s="9" t="s">
        <v>53</v>
      </c>
      <c r="W18" s="102" t="s">
        <v>53</v>
      </c>
    </row>
    <row r="19" spans="1:23" ht="12.75">
      <c r="A19" s="68">
        <v>2.8</v>
      </c>
      <c r="B19" s="69">
        <v>1.55</v>
      </c>
      <c r="C19" s="6">
        <v>109</v>
      </c>
      <c r="D19" s="6">
        <v>107</v>
      </c>
      <c r="E19" s="57">
        <v>109</v>
      </c>
      <c r="F19" s="70">
        <f>AVERAGE(C19:E19)</f>
        <v>108.33333333333333</v>
      </c>
      <c r="G19" s="71">
        <f>STDEV(C19:E19)</f>
        <v>1.1547005383792517</v>
      </c>
      <c r="H19" s="72">
        <f>100*(G19/F19)</f>
        <v>1.0658774200423862</v>
      </c>
      <c r="I19" s="73">
        <f aca="true" t="shared" si="2" ref="I19:I26">$G$3*F19+$J$3</f>
        <v>3.8304000000000045</v>
      </c>
      <c r="J19" s="68">
        <v>2.8</v>
      </c>
      <c r="V19" s="97">
        <v>108.33333333333333</v>
      </c>
      <c r="W19" s="100">
        <v>107.66666666666667</v>
      </c>
    </row>
    <row r="20" spans="1:23" ht="12.75">
      <c r="A20" s="68">
        <v>18.6</v>
      </c>
      <c r="B20" s="69">
        <v>2.95</v>
      </c>
      <c r="C20" s="6">
        <v>65</v>
      </c>
      <c r="D20" s="6">
        <v>70.1</v>
      </c>
      <c r="E20" s="57">
        <v>68</v>
      </c>
      <c r="F20" s="70">
        <f aca="true" t="shared" si="3" ref="F20:F26">AVERAGE(C20:E20)</f>
        <v>67.7</v>
      </c>
      <c r="G20" s="71">
        <f aca="true" t="shared" si="4" ref="G20:G26">STDEV(C20:E20)</f>
        <v>2.5632011235952565</v>
      </c>
      <c r="H20" s="72">
        <f aca="true" t="shared" si="5" ref="H20:H26">100*(G20/F20)</f>
        <v>3.786116873848237</v>
      </c>
      <c r="I20" s="73">
        <f t="shared" si="2"/>
        <v>21.7497</v>
      </c>
      <c r="J20" s="68">
        <v>18.6</v>
      </c>
      <c r="V20" s="97">
        <v>67.7</v>
      </c>
      <c r="W20" s="100">
        <v>105.66666666666667</v>
      </c>
    </row>
    <row r="21" spans="1:23" ht="12.75">
      <c r="A21" s="68">
        <v>17.7</v>
      </c>
      <c r="B21" s="69">
        <v>4.33</v>
      </c>
      <c r="C21" s="6">
        <v>71</v>
      </c>
      <c r="D21" s="6">
        <v>68</v>
      </c>
      <c r="E21" s="57">
        <v>70</v>
      </c>
      <c r="F21" s="70">
        <f t="shared" si="3"/>
        <v>69.66666666666667</v>
      </c>
      <c r="G21" s="71">
        <f t="shared" si="4"/>
        <v>1.5275252316519468</v>
      </c>
      <c r="H21" s="72">
        <f t="shared" si="5"/>
        <v>2.1926199497396364</v>
      </c>
      <c r="I21" s="73">
        <f t="shared" si="2"/>
        <v>20.8824</v>
      </c>
      <c r="J21" s="68">
        <v>17.7</v>
      </c>
      <c r="V21" s="97">
        <v>69.66666666666667</v>
      </c>
      <c r="W21" s="100">
        <v>96.25</v>
      </c>
    </row>
    <row r="22" spans="1:23" ht="12.75">
      <c r="A22" s="68">
        <v>12.2</v>
      </c>
      <c r="B22" s="69">
        <v>6.78</v>
      </c>
      <c r="C22" s="6">
        <v>86</v>
      </c>
      <c r="D22" s="6">
        <v>86</v>
      </c>
      <c r="E22" s="57">
        <v>81</v>
      </c>
      <c r="F22" s="70">
        <f t="shared" si="3"/>
        <v>84.33333333333333</v>
      </c>
      <c r="G22" s="71">
        <f t="shared" si="4"/>
        <v>2.8867513459481287</v>
      </c>
      <c r="H22" s="72">
        <f t="shared" si="5"/>
        <v>3.4230253114009437</v>
      </c>
      <c r="I22" s="73">
        <f t="shared" si="2"/>
        <v>14.414400000000008</v>
      </c>
      <c r="J22" s="68">
        <v>12.2</v>
      </c>
      <c r="V22" s="97">
        <v>84.33333333333333</v>
      </c>
      <c r="W22" s="100">
        <v>91.25</v>
      </c>
    </row>
    <row r="23" spans="1:23" ht="12.75">
      <c r="A23" s="68">
        <v>7.8</v>
      </c>
      <c r="B23" s="69">
        <v>9.83</v>
      </c>
      <c r="C23" s="6">
        <v>96.5</v>
      </c>
      <c r="D23" s="6">
        <v>93</v>
      </c>
      <c r="E23" s="57">
        <v>95</v>
      </c>
      <c r="F23" s="70">
        <f t="shared" si="3"/>
        <v>94.83333333333333</v>
      </c>
      <c r="G23" s="71">
        <f t="shared" si="4"/>
        <v>1.7559422921421233</v>
      </c>
      <c r="H23" s="72">
        <f t="shared" si="5"/>
        <v>1.8516087439108506</v>
      </c>
      <c r="I23" s="73">
        <f t="shared" si="2"/>
        <v>9.783900000000003</v>
      </c>
      <c r="J23" s="68">
        <v>7.8</v>
      </c>
      <c r="V23" s="97">
        <v>94.83333333333333</v>
      </c>
      <c r="W23" s="100">
        <v>87.3</v>
      </c>
    </row>
    <row r="24" spans="1:23" ht="12.75">
      <c r="A24" s="68">
        <v>5.3</v>
      </c>
      <c r="B24" s="69">
        <v>10.3</v>
      </c>
      <c r="C24" s="6">
        <v>102.5</v>
      </c>
      <c r="D24" s="6">
        <v>102</v>
      </c>
      <c r="E24" s="57">
        <v>101.5</v>
      </c>
      <c r="F24" s="70">
        <f t="shared" si="3"/>
        <v>102</v>
      </c>
      <c r="G24" s="71">
        <f t="shared" si="4"/>
        <v>0.5</v>
      </c>
      <c r="H24" s="72">
        <f t="shared" si="5"/>
        <v>0.49019607843137253</v>
      </c>
      <c r="I24" s="73">
        <f t="shared" si="2"/>
        <v>6.623400000000004</v>
      </c>
      <c r="J24" s="68">
        <v>5.3</v>
      </c>
      <c r="K24" s="91"/>
      <c r="L24" s="91"/>
      <c r="V24" s="97">
        <v>102</v>
      </c>
      <c r="W24" s="100">
        <v>71.25</v>
      </c>
    </row>
    <row r="25" spans="1:23" ht="12.75">
      <c r="A25" s="68">
        <v>21.6</v>
      </c>
      <c r="B25" s="69">
        <v>12</v>
      </c>
      <c r="C25" s="6">
        <v>60</v>
      </c>
      <c r="D25" s="6">
        <v>57</v>
      </c>
      <c r="E25" s="57">
        <v>61</v>
      </c>
      <c r="F25" s="70">
        <f t="shared" si="3"/>
        <v>59.333333333333336</v>
      </c>
      <c r="G25" s="71">
        <f t="shared" si="4"/>
        <v>2.0816659994661326</v>
      </c>
      <c r="H25" s="72">
        <f t="shared" si="5"/>
        <v>3.5084258417968526</v>
      </c>
      <c r="I25" s="73">
        <f t="shared" si="2"/>
        <v>25.439400000000003</v>
      </c>
      <c r="J25" s="68">
        <v>21.6</v>
      </c>
      <c r="K25" s="95"/>
      <c r="L25" s="91"/>
      <c r="V25" s="97">
        <v>59.333333333333336</v>
      </c>
      <c r="W25" s="100">
        <v>67.5</v>
      </c>
    </row>
    <row r="26" spans="1:23" ht="12.75">
      <c r="A26" s="74">
        <v>23.7</v>
      </c>
      <c r="B26" s="75">
        <v>13.2</v>
      </c>
      <c r="C26" s="64">
        <v>55.5</v>
      </c>
      <c r="D26" s="64">
        <v>47</v>
      </c>
      <c r="E26" s="62">
        <v>48.5</v>
      </c>
      <c r="F26" s="76">
        <f t="shared" si="3"/>
        <v>50.333333333333336</v>
      </c>
      <c r="G26" s="77">
        <f t="shared" si="4"/>
        <v>4.536885862938734</v>
      </c>
      <c r="H26" s="78">
        <f t="shared" si="5"/>
        <v>9.013680522394834</v>
      </c>
      <c r="I26" s="79">
        <f t="shared" si="2"/>
        <v>29.4084</v>
      </c>
      <c r="J26" s="74">
        <v>23.7</v>
      </c>
      <c r="V26" s="97">
        <v>50.333333333333336</v>
      </c>
      <c r="W26" s="100">
        <v>57.083333333333336</v>
      </c>
    </row>
    <row r="27" spans="8:23" ht="12.75">
      <c r="H27" s="80"/>
      <c r="I27" s="80"/>
      <c r="J27" s="81"/>
      <c r="W27" s="100">
        <v>47.75</v>
      </c>
    </row>
    <row r="28" ht="12.75">
      <c r="W28" s="100">
        <v>42.25</v>
      </c>
    </row>
    <row r="29" ht="12.75">
      <c r="A29" s="9" t="s">
        <v>51</v>
      </c>
    </row>
    <row r="30" spans="1:11" ht="12.75">
      <c r="A30" s="5" t="s">
        <v>48</v>
      </c>
      <c r="C30" s="52"/>
      <c r="D30" s="52"/>
      <c r="E30" s="52"/>
      <c r="F30" s="52"/>
      <c r="G30" s="52"/>
      <c r="H30" s="52"/>
      <c r="I30" s="52"/>
      <c r="J30" s="52"/>
      <c r="K30" s="52"/>
    </row>
    <row r="31" spans="1:12" ht="12.75">
      <c r="A31" s="52"/>
      <c r="B31" s="94" t="s">
        <v>0</v>
      </c>
      <c r="C31" s="52" t="s">
        <v>45</v>
      </c>
      <c r="D31" s="52"/>
      <c r="E31" s="52"/>
      <c r="F31" s="52"/>
      <c r="G31" s="52"/>
      <c r="H31" s="54"/>
      <c r="I31" s="99" t="s">
        <v>53</v>
      </c>
      <c r="J31" s="52" t="s">
        <v>46</v>
      </c>
      <c r="K31" s="67" t="s">
        <v>41</v>
      </c>
      <c r="L31" s="94" t="s">
        <v>0</v>
      </c>
    </row>
    <row r="32" spans="1:12" ht="12.75">
      <c r="A32" s="5">
        <v>1</v>
      </c>
      <c r="B32" s="72">
        <v>1.1</v>
      </c>
      <c r="C32" s="6">
        <v>107</v>
      </c>
      <c r="D32" s="6">
        <v>106.5</v>
      </c>
      <c r="E32" s="6">
        <v>107</v>
      </c>
      <c r="F32" s="6">
        <v>108.5</v>
      </c>
      <c r="G32" s="6">
        <v>108</v>
      </c>
      <c r="H32" s="57">
        <v>109</v>
      </c>
      <c r="I32" s="100">
        <f>AVERAGE(C32:H32)</f>
        <v>107.66666666666667</v>
      </c>
      <c r="J32" s="71">
        <f>STDEV(C32:H32)</f>
        <v>0.9831920802501751</v>
      </c>
      <c r="K32" s="84">
        <f aca="true" t="shared" si="6" ref="K32:K41">$G$3*I32+$J$3</f>
        <v>4.124400000000001</v>
      </c>
      <c r="L32" s="72">
        <v>1.1</v>
      </c>
    </row>
    <row r="33" spans="1:12" ht="12.75">
      <c r="A33" s="5">
        <v>2</v>
      </c>
      <c r="B33" s="72">
        <v>2.22</v>
      </c>
      <c r="C33" s="6">
        <v>106</v>
      </c>
      <c r="D33" s="6">
        <v>106</v>
      </c>
      <c r="E33" s="6">
        <v>106</v>
      </c>
      <c r="F33" s="6">
        <v>105</v>
      </c>
      <c r="G33" s="6">
        <v>104</v>
      </c>
      <c r="H33" s="57">
        <v>107</v>
      </c>
      <c r="I33" s="100">
        <f aca="true" t="shared" si="7" ref="I33:I41">AVERAGE(C33:H33)</f>
        <v>105.66666666666667</v>
      </c>
      <c r="J33" s="71">
        <f aca="true" t="shared" si="8" ref="J33:J41">STDEV(C33:H33)</f>
        <v>1.0327955589886446</v>
      </c>
      <c r="K33" s="84">
        <f t="shared" si="6"/>
        <v>5.006399999999999</v>
      </c>
      <c r="L33" s="72">
        <v>2.22</v>
      </c>
    </row>
    <row r="34" spans="1:12" ht="12.75">
      <c r="A34" s="5">
        <v>3</v>
      </c>
      <c r="B34" s="72">
        <v>4.4</v>
      </c>
      <c r="C34" s="6">
        <v>95</v>
      </c>
      <c r="D34" s="6">
        <v>96.5</v>
      </c>
      <c r="E34" s="6">
        <v>96.5</v>
      </c>
      <c r="F34" s="6">
        <v>97.5</v>
      </c>
      <c r="G34" s="6">
        <v>98</v>
      </c>
      <c r="H34" s="57">
        <v>94</v>
      </c>
      <c r="I34" s="100">
        <f t="shared" si="7"/>
        <v>96.25</v>
      </c>
      <c r="J34" s="71">
        <f t="shared" si="8"/>
        <v>1.5083103128998356</v>
      </c>
      <c r="K34" s="84">
        <f t="shared" si="6"/>
        <v>9.159150000000004</v>
      </c>
      <c r="L34" s="72">
        <v>4.4</v>
      </c>
    </row>
    <row r="35" spans="1:12" ht="12.75">
      <c r="A35" s="5">
        <v>4</v>
      </c>
      <c r="B35" s="72">
        <v>5.36</v>
      </c>
      <c r="C35" s="6">
        <v>91</v>
      </c>
      <c r="D35" s="6">
        <v>91</v>
      </c>
      <c r="E35" s="6">
        <v>91</v>
      </c>
      <c r="F35" s="6">
        <v>91.5</v>
      </c>
      <c r="G35" s="6">
        <v>91.5</v>
      </c>
      <c r="H35" s="57">
        <v>91.5</v>
      </c>
      <c r="I35" s="100">
        <f t="shared" si="7"/>
        <v>91.25</v>
      </c>
      <c r="J35" s="71">
        <f t="shared" si="8"/>
        <v>0.27386127875258304</v>
      </c>
      <c r="K35" s="84">
        <f t="shared" si="6"/>
        <v>11.364150000000002</v>
      </c>
      <c r="L35" s="72">
        <v>5.36</v>
      </c>
    </row>
    <row r="36" spans="1:12" ht="12.75">
      <c r="A36" s="5">
        <v>5</v>
      </c>
      <c r="B36" s="72">
        <v>6</v>
      </c>
      <c r="C36" s="6">
        <v>88</v>
      </c>
      <c r="D36" s="6">
        <v>87</v>
      </c>
      <c r="E36" s="6">
        <v>89</v>
      </c>
      <c r="F36" s="6">
        <v>89.5</v>
      </c>
      <c r="G36" s="6">
        <v>86.5</v>
      </c>
      <c r="H36" s="57">
        <v>83.8</v>
      </c>
      <c r="I36" s="100">
        <f t="shared" si="7"/>
        <v>87.3</v>
      </c>
      <c r="J36" s="71">
        <f t="shared" si="8"/>
        <v>2.059126028197401</v>
      </c>
      <c r="K36" s="84">
        <f t="shared" si="6"/>
        <v>13.106100000000005</v>
      </c>
      <c r="L36" s="72">
        <v>6</v>
      </c>
    </row>
    <row r="37" spans="1:12" ht="12.75">
      <c r="A37" s="5">
        <v>6</v>
      </c>
      <c r="B37" s="72">
        <v>9.79</v>
      </c>
      <c r="C37" s="6">
        <v>67</v>
      </c>
      <c r="D37" s="6">
        <v>74.5</v>
      </c>
      <c r="E37" s="6">
        <v>75</v>
      </c>
      <c r="F37" s="6">
        <v>73</v>
      </c>
      <c r="G37" s="6">
        <v>70</v>
      </c>
      <c r="H37" s="57">
        <v>68</v>
      </c>
      <c r="I37" s="100">
        <f t="shared" si="7"/>
        <v>71.25</v>
      </c>
      <c r="J37" s="71">
        <f t="shared" si="8"/>
        <v>3.4022051672408</v>
      </c>
      <c r="K37" s="84">
        <f t="shared" si="6"/>
        <v>20.184150000000002</v>
      </c>
      <c r="L37" s="72">
        <v>9.79</v>
      </c>
    </row>
    <row r="38" spans="1:12" ht="12.75">
      <c r="A38" s="5">
        <v>7</v>
      </c>
      <c r="B38" s="72">
        <v>11.72</v>
      </c>
      <c r="C38" s="6">
        <v>64.5</v>
      </c>
      <c r="D38" s="6">
        <v>68</v>
      </c>
      <c r="E38" s="6">
        <v>69</v>
      </c>
      <c r="F38" s="6">
        <v>68.5</v>
      </c>
      <c r="G38" s="6">
        <v>69</v>
      </c>
      <c r="H38" s="57">
        <v>66</v>
      </c>
      <c r="I38" s="100">
        <f t="shared" si="7"/>
        <v>67.5</v>
      </c>
      <c r="J38" s="71">
        <f t="shared" si="8"/>
        <v>1.8439088914585775</v>
      </c>
      <c r="K38" s="84">
        <f t="shared" si="6"/>
        <v>21.8379</v>
      </c>
      <c r="L38" s="72">
        <v>11.72</v>
      </c>
    </row>
    <row r="39" spans="1:12" ht="12.75">
      <c r="A39" s="5">
        <v>8</v>
      </c>
      <c r="B39" s="72">
        <v>12.98</v>
      </c>
      <c r="C39" s="6">
        <v>54</v>
      </c>
      <c r="D39" s="6">
        <v>56.5</v>
      </c>
      <c r="E39" s="6">
        <v>60</v>
      </c>
      <c r="F39" s="6">
        <v>58.5</v>
      </c>
      <c r="G39" s="6">
        <v>58.5</v>
      </c>
      <c r="H39" s="57">
        <v>55</v>
      </c>
      <c r="I39" s="100">
        <f t="shared" si="7"/>
        <v>57.083333333333336</v>
      </c>
      <c r="J39" s="71">
        <f t="shared" si="8"/>
        <v>2.3112045921265096</v>
      </c>
      <c r="K39" s="84">
        <f t="shared" si="6"/>
        <v>26.43165</v>
      </c>
      <c r="L39" s="72">
        <v>12.98</v>
      </c>
    </row>
    <row r="40" spans="1:14" ht="12.75">
      <c r="A40" s="5">
        <v>9</v>
      </c>
      <c r="B40" s="72">
        <v>14.07</v>
      </c>
      <c r="C40" s="6">
        <v>47</v>
      </c>
      <c r="D40" s="6">
        <v>46</v>
      </c>
      <c r="E40" s="6">
        <v>48.5</v>
      </c>
      <c r="F40" s="6">
        <v>52</v>
      </c>
      <c r="G40" s="6">
        <v>46.5</v>
      </c>
      <c r="H40" s="57">
        <v>46.5</v>
      </c>
      <c r="I40" s="100">
        <f t="shared" si="7"/>
        <v>47.75</v>
      </c>
      <c r="J40" s="71">
        <f t="shared" si="8"/>
        <v>2.252776065213762</v>
      </c>
      <c r="K40" s="84">
        <f t="shared" si="6"/>
        <v>30.547650000000004</v>
      </c>
      <c r="L40" s="72">
        <v>14.07</v>
      </c>
      <c r="N40" s="82"/>
    </row>
    <row r="41" spans="1:14" ht="12.75">
      <c r="A41" s="52">
        <v>10</v>
      </c>
      <c r="B41" s="78">
        <v>16.18</v>
      </c>
      <c r="C41" s="64">
        <v>41.5</v>
      </c>
      <c r="D41" s="64">
        <v>40</v>
      </c>
      <c r="E41" s="64">
        <v>40.5</v>
      </c>
      <c r="F41" s="64">
        <v>41</v>
      </c>
      <c r="G41" s="64">
        <v>46.5</v>
      </c>
      <c r="H41" s="62">
        <v>44</v>
      </c>
      <c r="I41" s="101">
        <f t="shared" si="7"/>
        <v>42.25</v>
      </c>
      <c r="J41" s="77">
        <f t="shared" si="8"/>
        <v>2.5049950099750697</v>
      </c>
      <c r="K41" s="85">
        <f t="shared" si="6"/>
        <v>32.973150000000004</v>
      </c>
      <c r="L41" s="78">
        <v>16.18</v>
      </c>
      <c r="N41" s="83"/>
    </row>
    <row r="42" ht="12.75">
      <c r="N42" s="83"/>
    </row>
    <row r="43" ht="12.75">
      <c r="N43" s="83"/>
    </row>
    <row r="44" spans="1:14" ht="12.75">
      <c r="A44" s="9" t="s">
        <v>50</v>
      </c>
      <c r="E44" s="9" t="s">
        <v>51</v>
      </c>
      <c r="N44" s="83"/>
    </row>
    <row r="45" spans="1:14" ht="12.75">
      <c r="A45" s="52"/>
      <c r="B45" s="52"/>
      <c r="N45" s="83"/>
    </row>
    <row r="46" spans="1:14" ht="12.75">
      <c r="A46" s="96" t="s">
        <v>52</v>
      </c>
      <c r="B46" s="54" t="s">
        <v>44</v>
      </c>
      <c r="C46" s="98" t="s">
        <v>54</v>
      </c>
      <c r="E46" s="94" t="s">
        <v>0</v>
      </c>
      <c r="F46" s="102" t="s">
        <v>55</v>
      </c>
      <c r="N46" s="83"/>
    </row>
    <row r="47" spans="1:14" ht="12.75">
      <c r="A47" s="68">
        <v>2.8</v>
      </c>
      <c r="B47" s="69">
        <v>1.55</v>
      </c>
      <c r="C47" s="97">
        <v>108.33333333333333</v>
      </c>
      <c r="E47" s="72">
        <v>1.1</v>
      </c>
      <c r="F47" s="100">
        <v>107.66666666666667</v>
      </c>
      <c r="N47" s="83"/>
    </row>
    <row r="48" spans="1:6" ht="12.75">
      <c r="A48" s="68">
        <v>5.3</v>
      </c>
      <c r="B48" s="69">
        <v>10.3</v>
      </c>
      <c r="C48" s="97">
        <v>102</v>
      </c>
      <c r="E48" s="72">
        <v>2.22</v>
      </c>
      <c r="F48" s="100">
        <v>105.66666666666667</v>
      </c>
    </row>
    <row r="49" spans="1:6" ht="12.75">
      <c r="A49" s="68">
        <v>7.8</v>
      </c>
      <c r="B49" s="69">
        <v>9.83</v>
      </c>
      <c r="C49" s="97">
        <v>94.83333333333333</v>
      </c>
      <c r="E49" s="72">
        <v>4.4</v>
      </c>
      <c r="F49" s="100">
        <v>96.25</v>
      </c>
    </row>
    <row r="50" spans="1:6" ht="12.75">
      <c r="A50" s="68">
        <v>12.2</v>
      </c>
      <c r="B50" s="69">
        <v>6.78</v>
      </c>
      <c r="C50" s="97">
        <v>84.33333333333333</v>
      </c>
      <c r="E50" s="72">
        <v>5.36</v>
      </c>
      <c r="F50" s="100">
        <v>91.25</v>
      </c>
    </row>
    <row r="51" spans="1:6" ht="12.75">
      <c r="A51" s="68">
        <v>17.7</v>
      </c>
      <c r="B51" s="69">
        <v>4.33</v>
      </c>
      <c r="C51" s="97">
        <v>69.66666666666667</v>
      </c>
      <c r="E51" s="72">
        <v>6</v>
      </c>
      <c r="F51" s="100">
        <v>87.3</v>
      </c>
    </row>
    <row r="52" spans="1:6" ht="12.75">
      <c r="A52" s="68">
        <v>18.6</v>
      </c>
      <c r="B52" s="69">
        <v>2.95</v>
      </c>
      <c r="C52" s="97">
        <v>67.7</v>
      </c>
      <c r="E52" s="72">
        <v>9.79</v>
      </c>
      <c r="F52" s="100">
        <v>71.25</v>
      </c>
    </row>
    <row r="53" spans="1:6" ht="12.75">
      <c r="A53" s="68">
        <v>21.6</v>
      </c>
      <c r="B53" s="69">
        <v>12</v>
      </c>
      <c r="C53" s="97">
        <v>59.333333333333336</v>
      </c>
      <c r="E53" s="72">
        <v>11.72</v>
      </c>
      <c r="F53" s="100">
        <v>67.5</v>
      </c>
    </row>
    <row r="54" spans="1:13" ht="12.75">
      <c r="A54" s="74">
        <v>23.7</v>
      </c>
      <c r="B54" s="75">
        <v>13.2</v>
      </c>
      <c r="C54" s="97">
        <v>50.333333333333336</v>
      </c>
      <c r="E54" s="72">
        <v>12.98</v>
      </c>
      <c r="F54" s="100">
        <v>57.083333333333336</v>
      </c>
      <c r="L54" s="86"/>
      <c r="M54" s="71"/>
    </row>
    <row r="55" spans="5:13" ht="12.75">
      <c r="E55" s="72">
        <v>14.07</v>
      </c>
      <c r="F55" s="100">
        <v>47.75</v>
      </c>
      <c r="L55" s="86"/>
      <c r="M55" s="71"/>
    </row>
    <row r="56" spans="5:13" ht="12.75">
      <c r="E56" s="78">
        <v>16.18</v>
      </c>
      <c r="F56" s="100">
        <v>42.25</v>
      </c>
      <c r="L56" s="86"/>
      <c r="M56" s="71"/>
    </row>
    <row r="57" spans="12:13" ht="12.75">
      <c r="L57" s="86"/>
      <c r="M57" s="71"/>
    </row>
    <row r="58" spans="12:13" ht="12.75">
      <c r="L58" s="86"/>
      <c r="M58" s="71"/>
    </row>
    <row r="59" spans="12:13" ht="12.75">
      <c r="L59" s="86"/>
      <c r="M59" s="71"/>
    </row>
    <row r="60" spans="12:13" ht="12.75">
      <c r="L60" s="86"/>
      <c r="M60" s="71"/>
    </row>
    <row r="61" spans="12:13" ht="12.75">
      <c r="L61" s="86"/>
      <c r="M61" s="71"/>
    </row>
    <row r="62" spans="12:13" ht="12.75">
      <c r="L62" s="86"/>
      <c r="M62" s="71"/>
    </row>
    <row r="63" spans="12:13" ht="12.75">
      <c r="L63" s="86"/>
      <c r="M63" s="71"/>
    </row>
    <row r="69" ht="12.75">
      <c r="B69" s="87"/>
    </row>
    <row r="70" ht="12.75">
      <c r="B70" s="87"/>
    </row>
    <row r="71" spans="2:15" ht="12.75">
      <c r="B71" s="87"/>
      <c r="C71" s="6"/>
      <c r="D71" s="6"/>
      <c r="E71" s="6"/>
      <c r="F71" s="6"/>
      <c r="G71" s="6"/>
      <c r="H71" s="6"/>
      <c r="I71" s="6"/>
      <c r="J71" s="6"/>
      <c r="K71" s="71"/>
      <c r="L71" s="71"/>
      <c r="M71" s="68"/>
      <c r="O71" s="71"/>
    </row>
    <row r="72" spans="2:15" ht="12.75">
      <c r="B72" s="87"/>
      <c r="C72" s="6"/>
      <c r="D72" s="6"/>
      <c r="E72" s="6"/>
      <c r="F72" s="6"/>
      <c r="G72" s="6"/>
      <c r="H72" s="6"/>
      <c r="I72" s="6"/>
      <c r="J72" s="6"/>
      <c r="K72" s="71"/>
      <c r="L72" s="71"/>
      <c r="M72" s="68"/>
      <c r="O72" s="71"/>
    </row>
    <row r="73" spans="2:15" ht="12.75">
      <c r="B73" s="87"/>
      <c r="C73" s="6"/>
      <c r="D73" s="6"/>
      <c r="E73" s="6"/>
      <c r="F73" s="6"/>
      <c r="G73" s="6"/>
      <c r="H73" s="6"/>
      <c r="I73" s="6"/>
      <c r="J73" s="6"/>
      <c r="K73" s="71"/>
      <c r="L73" s="71"/>
      <c r="M73" s="68"/>
      <c r="O73" s="71"/>
    </row>
    <row r="74" spans="2:15" ht="12.75">
      <c r="B74" s="87"/>
      <c r="C74" s="6"/>
      <c r="D74" s="6"/>
      <c r="E74" s="6"/>
      <c r="F74" s="6"/>
      <c r="G74" s="6"/>
      <c r="H74" s="6"/>
      <c r="I74" s="6"/>
      <c r="J74" s="6"/>
      <c r="K74" s="71"/>
      <c r="L74" s="71"/>
      <c r="M74" s="68"/>
      <c r="O74" s="71"/>
    </row>
    <row r="75" spans="2:15" ht="12.75">
      <c r="B75" s="87"/>
      <c r="C75" s="6"/>
      <c r="D75" s="6"/>
      <c r="E75" s="6"/>
      <c r="F75" s="6"/>
      <c r="G75" s="6"/>
      <c r="H75" s="6"/>
      <c r="I75" s="6"/>
      <c r="J75" s="6"/>
      <c r="K75" s="71"/>
      <c r="L75" s="71"/>
      <c r="M75" s="68"/>
      <c r="O75" s="71"/>
    </row>
    <row r="76" spans="2:15" ht="12.75">
      <c r="B76" s="87"/>
      <c r="C76" s="6"/>
      <c r="D76" s="6"/>
      <c r="E76" s="6"/>
      <c r="F76" s="6"/>
      <c r="G76" s="6"/>
      <c r="H76" s="6"/>
      <c r="I76" s="6"/>
      <c r="J76" s="6"/>
      <c r="K76" s="71"/>
      <c r="L76" s="71"/>
      <c r="M76" s="68"/>
      <c r="O76" s="71"/>
    </row>
    <row r="77" spans="2:15" ht="12.75">
      <c r="B77" s="87"/>
      <c r="C77" s="6"/>
      <c r="D77" s="6"/>
      <c r="E77" s="6"/>
      <c r="F77" s="6"/>
      <c r="G77" s="6"/>
      <c r="H77" s="6"/>
      <c r="I77" s="6"/>
      <c r="J77" s="6"/>
      <c r="K77" s="71"/>
      <c r="L77" s="71"/>
      <c r="M77" s="68"/>
      <c r="O77" s="71"/>
    </row>
    <row r="78" ht="12.75">
      <c r="B78" s="87"/>
    </row>
    <row r="82" ht="12.75">
      <c r="A82" s="80"/>
    </row>
    <row r="84" spans="1:8" ht="12.75">
      <c r="A84" s="80"/>
      <c r="B84" s="80"/>
      <c r="C84" s="80"/>
      <c r="D84" s="80"/>
      <c r="F84" s="80"/>
      <c r="G84" s="80"/>
      <c r="H84" s="80"/>
    </row>
    <row r="85" spans="1:8" ht="12.75">
      <c r="A85" s="80"/>
      <c r="B85" s="80"/>
      <c r="C85" s="88"/>
      <c r="D85" s="80"/>
      <c r="F85" s="80"/>
      <c r="G85" s="68"/>
      <c r="H85" s="80"/>
    </row>
    <row r="86" spans="1:8" ht="12.75">
      <c r="A86" s="80"/>
      <c r="B86" s="80"/>
      <c r="C86" s="81"/>
      <c r="D86" s="80"/>
      <c r="F86" s="80"/>
      <c r="G86" s="68"/>
      <c r="H86" s="80"/>
    </row>
    <row r="87" spans="6:8" ht="12.75">
      <c r="F87" s="80"/>
      <c r="G87" s="68"/>
      <c r="H87" s="80"/>
    </row>
    <row r="88" spans="1:8" ht="12.75">
      <c r="A88" s="80"/>
      <c r="B88" s="80"/>
      <c r="C88" s="80"/>
      <c r="F88" s="80"/>
      <c r="G88" s="68"/>
      <c r="H88" s="80"/>
    </row>
    <row r="89" spans="1:3" ht="12.75">
      <c r="A89" s="80"/>
      <c r="B89" s="89"/>
      <c r="C89" s="80"/>
    </row>
    <row r="91" spans="1:3" ht="12.75">
      <c r="A91" s="80"/>
      <c r="B91" s="80"/>
      <c r="C91" s="80"/>
    </row>
    <row r="92" spans="1:3" ht="12.75">
      <c r="A92" s="80"/>
      <c r="B92" s="89"/>
      <c r="C92" s="80"/>
    </row>
    <row r="94" spans="1:3" ht="12.75">
      <c r="A94" s="80"/>
      <c r="B94" s="80"/>
      <c r="C94" s="80"/>
    </row>
    <row r="95" spans="1:3" ht="12.75">
      <c r="A95" s="80"/>
      <c r="B95" s="89"/>
      <c r="C95" s="80"/>
    </row>
    <row r="97" spans="1:2" ht="12.75">
      <c r="A97" s="80"/>
      <c r="B97" s="80"/>
    </row>
    <row r="98" spans="1:2" ht="12.75">
      <c r="A98" s="80"/>
      <c r="B98" s="8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Лев Литвинов</cp:lastModifiedBy>
  <dcterms:created xsi:type="dcterms:W3CDTF">2019-05-13T15:15:22Z</dcterms:created>
  <dcterms:modified xsi:type="dcterms:W3CDTF">2021-08-08T10:40:09Z</dcterms:modified>
  <cp:category/>
  <cp:version/>
  <cp:contentType/>
  <cp:contentStatus/>
</cp:coreProperties>
</file>